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Mes documents\recherche\Game of Rules\"/>
    </mc:Choice>
  </mc:AlternateContent>
  <xr:revisionPtr revIDLastSave="0" documentId="13_ncr:1_{088205E2-712F-4C86-8E21-007A16A50E9C}" xr6:coauthVersionLast="46" xr6:coauthVersionMax="46" xr10:uidLastSave="{00000000-0000-0000-0000-000000000000}"/>
  <bookViews>
    <workbookView xWindow="-120" yWindow="-120" windowWidth="29040" windowHeight="15840" xr2:uid="{61C23976-9187-40BC-AA04-BF9D6583174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24" i="1" l="1"/>
  <c r="BM7" i="1"/>
  <c r="BH35" i="1"/>
  <c r="BH34" i="1"/>
  <c r="BH33" i="1"/>
  <c r="BH32" i="1"/>
  <c r="BH31" i="1"/>
  <c r="BH30" i="1"/>
  <c r="BL32" i="1"/>
  <c r="BL31" i="1"/>
  <c r="BL30" i="1"/>
  <c r="C2" i="1"/>
  <c r="B32" i="1"/>
  <c r="B31" i="1"/>
  <c r="B30" i="1"/>
  <c r="BG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D30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4" i="1"/>
</calcChain>
</file>

<file path=xl/sharedStrings.xml><?xml version="1.0" encoding="utf-8"?>
<sst xmlns="http://schemas.openxmlformats.org/spreadsheetml/2006/main" count="1375" uniqueCount="104">
  <si>
    <t>zenuwen</t>
  </si>
  <si>
    <t>kwestie</t>
  </si>
  <si>
    <t>langdradige</t>
  </si>
  <si>
    <t>zelfzeker</t>
  </si>
  <si>
    <t>grondig</t>
  </si>
  <si>
    <t>doelgroep</t>
  </si>
  <si>
    <t>comfortabel</t>
  </si>
  <si>
    <t>vriend</t>
  </si>
  <si>
    <t>speigel</t>
  </si>
  <si>
    <t>dromen</t>
  </si>
  <si>
    <t>opbouw</t>
  </si>
  <si>
    <t>hoogte</t>
  </si>
  <si>
    <t>boodschap</t>
  </si>
  <si>
    <t>vergeet</t>
  </si>
  <si>
    <t>voorlezen</t>
  </si>
  <si>
    <t>vervelend</t>
  </si>
  <si>
    <t>emotie</t>
  </si>
  <si>
    <t>aantrekkelijk</t>
  </si>
  <si>
    <t>niemand</t>
  </si>
  <si>
    <t>publiek</t>
  </si>
  <si>
    <t>citaat</t>
  </si>
  <si>
    <t>tijd</t>
  </si>
  <si>
    <t>opkomt</t>
  </si>
  <si>
    <t>stil</t>
  </si>
  <si>
    <t>Floriane Martens</t>
  </si>
  <si>
    <t>krachtig</t>
  </si>
  <si>
    <t>spiegel</t>
  </si>
  <si>
    <t>Thibault Poumay</t>
  </si>
  <si>
    <t>Lucas Boeur</t>
  </si>
  <si>
    <t>Clara Folie</t>
  </si>
  <si>
    <t>Guillaume Delvaux</t>
  </si>
  <si>
    <t>Amar Alihodzic</t>
  </si>
  <si>
    <t>Taqi Filali</t>
  </si>
  <si>
    <t>F Bruneau</t>
  </si>
  <si>
    <t>M Demez</t>
  </si>
  <si>
    <t>E Mamwanga</t>
  </si>
  <si>
    <t>H Stassen</t>
  </si>
  <si>
    <t>F Michel</t>
  </si>
  <si>
    <t>P Fias</t>
  </si>
  <si>
    <t>L Heggen</t>
  </si>
  <si>
    <t>V Motte</t>
  </si>
  <si>
    <t>T Chevolet</t>
  </si>
  <si>
    <t>N Yasinski</t>
  </si>
  <si>
    <t>T Joris</t>
  </si>
  <si>
    <t>M Bensif</t>
  </si>
  <si>
    <t>B Remy</t>
  </si>
  <si>
    <t>S Chuluunbaatar</t>
  </si>
  <si>
    <t>J Rensonnet</t>
  </si>
  <si>
    <t>S Chavanne</t>
  </si>
  <si>
    <t>O Lambert</t>
  </si>
  <si>
    <t>O Wyzen</t>
  </si>
  <si>
    <t>A Mond</t>
  </si>
  <si>
    <t>T Jaume</t>
  </si>
  <si>
    <t>J Bettonville</t>
  </si>
  <si>
    <t>C Blézer</t>
  </si>
  <si>
    <t>O Beaujean</t>
  </si>
  <si>
    <t>A Zinnen</t>
  </si>
  <si>
    <t>H Herkens</t>
  </si>
  <si>
    <t>T Collard</t>
  </si>
  <si>
    <t>V Sauvage</t>
  </si>
  <si>
    <t>C Philippet</t>
  </si>
  <si>
    <t>I Mesbahi</t>
  </si>
  <si>
    <t>M El Waskari</t>
  </si>
  <si>
    <t>revil</t>
  </si>
  <si>
    <t>B Poncin</t>
  </si>
  <si>
    <t>C Filorizzo</t>
  </si>
  <si>
    <t>M Eryilmaz</t>
  </si>
  <si>
    <t>S Calismaz</t>
  </si>
  <si>
    <t>A Collin</t>
  </si>
  <si>
    <t>A Legrand</t>
  </si>
  <si>
    <t>P Etienne</t>
  </si>
  <si>
    <t>C Gaspard</t>
  </si>
  <si>
    <t>R Demarteau</t>
  </si>
  <si>
    <t>M Borgniet</t>
  </si>
  <si>
    <t>V Comhair</t>
  </si>
  <si>
    <t>C Gielen</t>
  </si>
  <si>
    <t>A Rorife</t>
  </si>
  <si>
    <t>F Petit</t>
  </si>
  <si>
    <t>R Simonis</t>
  </si>
  <si>
    <t>T Seynaeve</t>
  </si>
  <si>
    <t xml:space="preserve">M Ouazzani </t>
  </si>
  <si>
    <t>T Delobbe</t>
  </si>
  <si>
    <t>Bonne réponse</t>
  </si>
  <si>
    <t>Réponse vide</t>
  </si>
  <si>
    <t>réponse vide</t>
  </si>
  <si>
    <t>Points</t>
  </si>
  <si>
    <t>Moyenne</t>
  </si>
  <si>
    <t>Nature</t>
  </si>
  <si>
    <t>S</t>
  </si>
  <si>
    <t>A</t>
  </si>
  <si>
    <t>V</t>
  </si>
  <si>
    <t>O</t>
  </si>
  <si>
    <t>Substantifs</t>
  </si>
  <si>
    <t>Verbes</t>
  </si>
  <si>
    <t>Adjectifs / adverbes</t>
  </si>
  <si>
    <t>Autres</t>
  </si>
  <si>
    <t>Nbre ét</t>
  </si>
  <si>
    <t>subst ok</t>
  </si>
  <si>
    <t>autre ok</t>
  </si>
  <si>
    <t>vb ok</t>
  </si>
  <si>
    <t>adj ok</t>
  </si>
  <si>
    <t>total ok</t>
  </si>
  <si>
    <t>total gén ok</t>
  </si>
  <si>
    <t>Réponse plausible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</si>
</sst>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4C51-86FA-4B52-9199-47A994E039C1}">
  <dimension ref="A1:BM35"/>
  <sheetViews>
    <sheetView tabSelected="1" topLeftCell="AQ1" workbookViewId="0">
      <selection activeCell="BM24" sqref="BM24"/>
    </sheetView>
  </sheetViews>
  <sheetFormatPr baseColWidth="10" defaultRowHeight="15" x14ac:dyDescent="0.25"/>
  <cols>
    <col min="4" max="52" width="11.42578125" customWidth="1"/>
  </cols>
  <sheetData>
    <row r="1" spans="1:65" x14ac:dyDescent="0.25">
      <c r="C1" t="s">
        <v>96</v>
      </c>
    </row>
    <row r="2" spans="1:65" x14ac:dyDescent="0.25">
      <c r="A2" t="s">
        <v>87</v>
      </c>
      <c r="C2">
        <f>COUNTIF(D2:BF2,"*")</f>
        <v>55</v>
      </c>
      <c r="D2" t="s">
        <v>24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44</v>
      </c>
      <c r="W2" t="s">
        <v>45</v>
      </c>
      <c r="X2" t="s">
        <v>46</v>
      </c>
      <c r="Y2" t="s">
        <v>47</v>
      </c>
      <c r="Z2" t="s">
        <v>48</v>
      </c>
      <c r="AA2" t="s">
        <v>49</v>
      </c>
      <c r="AB2" t="s">
        <v>50</v>
      </c>
      <c r="AC2" t="s">
        <v>51</v>
      </c>
      <c r="AD2" t="s">
        <v>52</v>
      </c>
      <c r="AE2" t="s">
        <v>53</v>
      </c>
      <c r="AF2" t="s">
        <v>54</v>
      </c>
      <c r="AG2" t="s">
        <v>55</v>
      </c>
      <c r="AH2" t="s">
        <v>56</v>
      </c>
      <c r="AI2" t="s">
        <v>57</v>
      </c>
      <c r="AJ2" t="s">
        <v>58</v>
      </c>
      <c r="AK2" t="s">
        <v>59</v>
      </c>
      <c r="AL2" t="s">
        <v>60</v>
      </c>
      <c r="AM2" t="s">
        <v>61</v>
      </c>
      <c r="AN2" t="s">
        <v>62</v>
      </c>
      <c r="AO2" t="s">
        <v>64</v>
      </c>
      <c r="AP2" t="s">
        <v>65</v>
      </c>
      <c r="AQ2" t="s">
        <v>66</v>
      </c>
      <c r="AR2" t="s">
        <v>67</v>
      </c>
      <c r="AS2" t="s">
        <v>68</v>
      </c>
      <c r="AT2" t="s">
        <v>69</v>
      </c>
      <c r="AU2" t="s">
        <v>70</v>
      </c>
      <c r="AV2" t="s">
        <v>71</v>
      </c>
      <c r="AW2" t="s">
        <v>72</v>
      </c>
      <c r="AX2" t="s">
        <v>73</v>
      </c>
      <c r="AY2" t="s">
        <v>74</v>
      </c>
      <c r="AZ2" t="s">
        <v>75</v>
      </c>
      <c r="BA2" t="s">
        <v>76</v>
      </c>
      <c r="BB2" t="s">
        <v>77</v>
      </c>
      <c r="BC2" t="s">
        <v>78</v>
      </c>
      <c r="BD2" t="s">
        <v>79</v>
      </c>
      <c r="BE2" t="s">
        <v>80</v>
      </c>
      <c r="BF2" t="s">
        <v>81</v>
      </c>
      <c r="BG2" t="s">
        <v>86</v>
      </c>
      <c r="BH2" t="s">
        <v>82</v>
      </c>
      <c r="BI2" t="s">
        <v>83</v>
      </c>
      <c r="BK2" t="s">
        <v>87</v>
      </c>
      <c r="BM2" t="s">
        <v>103</v>
      </c>
    </row>
    <row r="3" spans="1:65" x14ac:dyDescent="0.25">
      <c r="C3" t="s">
        <v>85</v>
      </c>
      <c r="D3">
        <v>7.2</v>
      </c>
      <c r="E3">
        <v>4</v>
      </c>
      <c r="F3">
        <v>2.4</v>
      </c>
      <c r="G3">
        <v>4.8</v>
      </c>
      <c r="H3">
        <v>1.6</v>
      </c>
      <c r="I3">
        <v>8.4</v>
      </c>
      <c r="J3">
        <v>8</v>
      </c>
      <c r="K3">
        <v>6.8</v>
      </c>
      <c r="L3">
        <v>3.6</v>
      </c>
      <c r="M3">
        <v>2</v>
      </c>
      <c r="N3">
        <v>4.4000000000000004</v>
      </c>
      <c r="O3">
        <v>2.4</v>
      </c>
      <c r="P3">
        <v>8.8000000000000007</v>
      </c>
      <c r="Q3">
        <v>6.8</v>
      </c>
      <c r="R3">
        <v>5.6</v>
      </c>
      <c r="S3">
        <v>4</v>
      </c>
      <c r="T3">
        <v>3.6</v>
      </c>
      <c r="U3">
        <v>5.2</v>
      </c>
      <c r="V3">
        <v>3.6</v>
      </c>
      <c r="W3">
        <v>4</v>
      </c>
      <c r="X3">
        <v>3.2</v>
      </c>
      <c r="Y3">
        <v>4</v>
      </c>
      <c r="Z3">
        <v>3.6</v>
      </c>
      <c r="AA3">
        <v>6</v>
      </c>
      <c r="AB3">
        <v>2.8</v>
      </c>
      <c r="AC3">
        <v>5.6</v>
      </c>
      <c r="AD3">
        <v>6</v>
      </c>
      <c r="AE3">
        <v>4.8</v>
      </c>
      <c r="AF3">
        <v>8.4</v>
      </c>
      <c r="AG3">
        <v>3.6</v>
      </c>
      <c r="AH3">
        <v>4.4000000000000004</v>
      </c>
      <c r="AI3">
        <v>5.2</v>
      </c>
      <c r="AJ3">
        <v>2.4</v>
      </c>
      <c r="AK3">
        <v>5.2</v>
      </c>
      <c r="AL3">
        <v>3.2</v>
      </c>
      <c r="AM3">
        <v>6.8</v>
      </c>
      <c r="AN3">
        <v>8.8000000000000007</v>
      </c>
      <c r="AO3">
        <v>5.6</v>
      </c>
      <c r="AP3">
        <v>8</v>
      </c>
      <c r="AQ3">
        <v>5.2</v>
      </c>
      <c r="AR3">
        <v>2.4</v>
      </c>
      <c r="AS3">
        <v>7.6</v>
      </c>
      <c r="AT3">
        <v>5.2</v>
      </c>
      <c r="AU3">
        <v>2.4</v>
      </c>
      <c r="AV3">
        <v>5.2</v>
      </c>
      <c r="AW3">
        <v>4.4000000000000004</v>
      </c>
      <c r="AX3">
        <v>3.2</v>
      </c>
      <c r="AY3">
        <v>2.4</v>
      </c>
      <c r="AZ3">
        <v>3.2</v>
      </c>
      <c r="BA3">
        <v>3.2</v>
      </c>
      <c r="BB3">
        <v>2</v>
      </c>
      <c r="BC3">
        <v>2.8</v>
      </c>
      <c r="BD3">
        <v>0.8</v>
      </c>
      <c r="BE3">
        <v>0.8</v>
      </c>
      <c r="BF3">
        <v>1.6</v>
      </c>
      <c r="BG3">
        <f>AVERAGE(D3:BF3)</f>
        <v>4.4945454545454542</v>
      </c>
    </row>
    <row r="4" spans="1:65" x14ac:dyDescent="0.25">
      <c r="A4" t="s">
        <v>88</v>
      </c>
      <c r="C4" t="s">
        <v>0</v>
      </c>
      <c r="D4" t="s">
        <v>0</v>
      </c>
      <c r="E4" t="s">
        <v>0</v>
      </c>
      <c r="F4" t="s">
        <v>0</v>
      </c>
      <c r="H4" t="s">
        <v>4</v>
      </c>
      <c r="I4" t="s">
        <v>0</v>
      </c>
      <c r="J4" t="s">
        <v>0</v>
      </c>
      <c r="K4" t="s">
        <v>0</v>
      </c>
      <c r="L4" t="s">
        <v>21</v>
      </c>
      <c r="M4" t="s">
        <v>0</v>
      </c>
      <c r="N4" t="s">
        <v>1</v>
      </c>
      <c r="O4" t="s">
        <v>16</v>
      </c>
      <c r="P4" t="s">
        <v>0</v>
      </c>
      <c r="Q4" t="s">
        <v>0</v>
      </c>
      <c r="R4" t="s">
        <v>0</v>
      </c>
      <c r="S4" t="s">
        <v>0</v>
      </c>
      <c r="T4" t="s">
        <v>0</v>
      </c>
      <c r="U4" t="s">
        <v>0</v>
      </c>
      <c r="V4" t="s">
        <v>0</v>
      </c>
      <c r="W4" t="s">
        <v>0</v>
      </c>
      <c r="X4" t="s">
        <v>0</v>
      </c>
      <c r="Y4" t="s">
        <v>15</v>
      </c>
      <c r="Z4" t="s">
        <v>0</v>
      </c>
      <c r="AA4" t="s">
        <v>2</v>
      </c>
      <c r="AB4" t="s">
        <v>26</v>
      </c>
      <c r="AC4" t="s">
        <v>16</v>
      </c>
      <c r="AD4" t="s">
        <v>0</v>
      </c>
      <c r="AE4" t="s">
        <v>16</v>
      </c>
      <c r="AF4" t="s">
        <v>0</v>
      </c>
      <c r="AG4" t="s">
        <v>0</v>
      </c>
      <c r="AH4" t="s">
        <v>0</v>
      </c>
      <c r="AI4" t="s">
        <v>0</v>
      </c>
      <c r="AJ4" t="s">
        <v>0</v>
      </c>
      <c r="AK4" t="s">
        <v>14</v>
      </c>
      <c r="AL4" t="s">
        <v>12</v>
      </c>
      <c r="AM4" t="s">
        <v>14</v>
      </c>
      <c r="AN4" t="s">
        <v>0</v>
      </c>
      <c r="AO4" t="s">
        <v>0</v>
      </c>
      <c r="AP4" t="s">
        <v>0</v>
      </c>
      <c r="AQ4" t="s">
        <v>0</v>
      </c>
      <c r="AR4" t="s">
        <v>14</v>
      </c>
      <c r="AS4" t="s">
        <v>0</v>
      </c>
      <c r="AT4" t="s">
        <v>0</v>
      </c>
      <c r="AU4" t="s">
        <v>3</v>
      </c>
      <c r="AV4" t="s">
        <v>14</v>
      </c>
      <c r="AW4" t="s">
        <v>14</v>
      </c>
      <c r="AX4" t="s">
        <v>0</v>
      </c>
      <c r="AY4" t="s">
        <v>0</v>
      </c>
      <c r="AZ4" t="s">
        <v>0</v>
      </c>
      <c r="BA4" t="s">
        <v>0</v>
      </c>
      <c r="BB4" t="s">
        <v>0</v>
      </c>
      <c r="BC4" t="s">
        <v>7</v>
      </c>
      <c r="BD4" t="s">
        <v>16</v>
      </c>
      <c r="BE4" t="s">
        <v>5</v>
      </c>
      <c r="BF4" t="s">
        <v>0</v>
      </c>
      <c r="BH4">
        <f>COUNTIF(D4:BF4,C4)</f>
        <v>35</v>
      </c>
      <c r="BI4">
        <f>COUNTBLANK(D4:BF4)</f>
        <v>1</v>
      </c>
      <c r="BK4" t="s">
        <v>88</v>
      </c>
    </row>
    <row r="5" spans="1:65" x14ac:dyDescent="0.25">
      <c r="A5" t="s">
        <v>88</v>
      </c>
      <c r="C5" t="s">
        <v>1</v>
      </c>
      <c r="D5" t="s">
        <v>1</v>
      </c>
      <c r="E5" t="s">
        <v>4</v>
      </c>
      <c r="F5" t="s">
        <v>20</v>
      </c>
      <c r="G5" t="s">
        <v>1</v>
      </c>
      <c r="H5" t="s">
        <v>10</v>
      </c>
      <c r="I5" t="s">
        <v>1</v>
      </c>
      <c r="J5" t="s">
        <v>1</v>
      </c>
      <c r="K5" t="s">
        <v>1</v>
      </c>
      <c r="L5" t="s">
        <v>10</v>
      </c>
      <c r="M5" t="s">
        <v>5</v>
      </c>
      <c r="N5" t="s">
        <v>21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25</v>
      </c>
      <c r="U5" t="s">
        <v>1</v>
      </c>
      <c r="V5" t="s">
        <v>1</v>
      </c>
      <c r="W5" t="s">
        <v>1</v>
      </c>
      <c r="X5" t="s">
        <v>1</v>
      </c>
      <c r="Y5" t="s">
        <v>14</v>
      </c>
      <c r="Z5" t="s">
        <v>7</v>
      </c>
      <c r="AA5" t="s">
        <v>5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5</v>
      </c>
      <c r="AH5" t="s">
        <v>11</v>
      </c>
      <c r="AI5" t="s">
        <v>4</v>
      </c>
      <c r="AJ5" t="s">
        <v>9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2</v>
      </c>
      <c r="AS5" t="s">
        <v>1</v>
      </c>
      <c r="AT5" t="s">
        <v>1</v>
      </c>
      <c r="AU5" t="s">
        <v>15</v>
      </c>
      <c r="AV5" t="s">
        <v>1</v>
      </c>
      <c r="AW5" t="s">
        <v>12</v>
      </c>
      <c r="AX5" t="s">
        <v>1</v>
      </c>
      <c r="AY5" t="s">
        <v>1</v>
      </c>
      <c r="AZ5" t="s">
        <v>7</v>
      </c>
      <c r="BA5" t="s">
        <v>12</v>
      </c>
      <c r="BB5" t="s">
        <v>5</v>
      </c>
      <c r="BC5" t="s">
        <v>1</v>
      </c>
      <c r="BD5" t="s">
        <v>17</v>
      </c>
      <c r="BE5" t="s">
        <v>17</v>
      </c>
      <c r="BF5" t="s">
        <v>12</v>
      </c>
      <c r="BH5">
        <f t="shared" ref="BH5:BH28" si="0">COUNTIF(D5:BF5,C5)</f>
        <v>31</v>
      </c>
      <c r="BI5">
        <f t="shared" ref="BI5:BI28" si="1">COUNTBLANK(D5:BF5)</f>
        <v>1</v>
      </c>
      <c r="BK5" t="s">
        <v>88</v>
      </c>
    </row>
    <row r="6" spans="1:65" x14ac:dyDescent="0.25">
      <c r="A6" t="s">
        <v>89</v>
      </c>
      <c r="C6" t="s">
        <v>4</v>
      </c>
      <c r="D6" t="s">
        <v>2</v>
      </c>
      <c r="E6" t="s">
        <v>2</v>
      </c>
      <c r="F6" t="s">
        <v>5</v>
      </c>
      <c r="G6" t="s">
        <v>4</v>
      </c>
      <c r="H6" t="s">
        <v>22</v>
      </c>
      <c r="I6" t="s">
        <v>4</v>
      </c>
      <c r="J6" t="s">
        <v>4</v>
      </c>
      <c r="K6" t="s">
        <v>2</v>
      </c>
      <c r="N6" t="s">
        <v>4</v>
      </c>
      <c r="O6" t="s">
        <v>8</v>
      </c>
      <c r="P6" t="s">
        <v>4</v>
      </c>
      <c r="Q6" t="s">
        <v>11</v>
      </c>
      <c r="R6" t="s">
        <v>4</v>
      </c>
      <c r="S6" t="s">
        <v>4</v>
      </c>
      <c r="T6" t="s">
        <v>17</v>
      </c>
      <c r="U6" t="s">
        <v>4</v>
      </c>
      <c r="V6" t="s">
        <v>4</v>
      </c>
      <c r="W6" t="s">
        <v>4</v>
      </c>
      <c r="X6" t="s">
        <v>25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  <c r="AI6" t="s">
        <v>18</v>
      </c>
      <c r="AJ6" t="s">
        <v>17</v>
      </c>
      <c r="AK6" t="s">
        <v>15</v>
      </c>
      <c r="AL6" t="s">
        <v>17</v>
      </c>
      <c r="AM6" t="s">
        <v>4</v>
      </c>
      <c r="AN6" t="s">
        <v>4</v>
      </c>
      <c r="AO6" t="s">
        <v>4</v>
      </c>
      <c r="AP6" t="s">
        <v>4</v>
      </c>
      <c r="AQ6" t="s">
        <v>12</v>
      </c>
      <c r="AR6" t="s">
        <v>2</v>
      </c>
      <c r="AS6" t="s">
        <v>4</v>
      </c>
      <c r="AT6" t="s">
        <v>5</v>
      </c>
      <c r="AU6" t="s">
        <v>5</v>
      </c>
      <c r="AV6" t="s">
        <v>4</v>
      </c>
      <c r="AW6" t="s">
        <v>4</v>
      </c>
      <c r="AX6" t="s">
        <v>17</v>
      </c>
      <c r="AZ6" t="s">
        <v>23</v>
      </c>
      <c r="BA6" t="s">
        <v>17</v>
      </c>
      <c r="BB6" t="s">
        <v>25</v>
      </c>
      <c r="BC6" t="s">
        <v>18</v>
      </c>
      <c r="BD6" t="s">
        <v>25</v>
      </c>
      <c r="BE6" t="s">
        <v>11</v>
      </c>
      <c r="BF6" t="s">
        <v>25</v>
      </c>
      <c r="BH6">
        <f t="shared" si="0"/>
        <v>27</v>
      </c>
      <c r="BI6">
        <f t="shared" si="1"/>
        <v>3</v>
      </c>
      <c r="BK6" t="s">
        <v>89</v>
      </c>
    </row>
    <row r="7" spans="1:65" x14ac:dyDescent="0.25">
      <c r="A7" t="s">
        <v>88</v>
      </c>
      <c r="C7" t="s">
        <v>5</v>
      </c>
      <c r="D7" t="s">
        <v>3</v>
      </c>
      <c r="E7" t="s">
        <v>14</v>
      </c>
      <c r="F7" t="s">
        <v>11</v>
      </c>
      <c r="H7" t="s">
        <v>14</v>
      </c>
      <c r="I7" t="s">
        <v>25</v>
      </c>
      <c r="J7" t="s">
        <v>5</v>
      </c>
      <c r="K7" t="s">
        <v>19</v>
      </c>
      <c r="M7" t="s">
        <v>12</v>
      </c>
      <c r="N7" t="s">
        <v>22</v>
      </c>
      <c r="O7" t="s">
        <v>22</v>
      </c>
      <c r="P7" t="s">
        <v>19</v>
      </c>
      <c r="Q7" t="s">
        <v>23</v>
      </c>
      <c r="R7" t="s">
        <v>2</v>
      </c>
      <c r="S7" t="s">
        <v>19</v>
      </c>
      <c r="T7" t="s">
        <v>5</v>
      </c>
      <c r="U7" t="s">
        <v>15</v>
      </c>
      <c r="V7" t="s">
        <v>3</v>
      </c>
      <c r="W7" t="s">
        <v>19</v>
      </c>
      <c r="X7" t="s">
        <v>19</v>
      </c>
      <c r="Y7" t="s">
        <v>9</v>
      </c>
      <c r="Z7" t="s">
        <v>5</v>
      </c>
      <c r="AA7" t="s">
        <v>19</v>
      </c>
      <c r="AB7" t="s">
        <v>13</v>
      </c>
      <c r="AC7" t="s">
        <v>19</v>
      </c>
      <c r="AD7" t="s">
        <v>19</v>
      </c>
      <c r="AE7" t="s">
        <v>19</v>
      </c>
      <c r="AF7" t="s">
        <v>5</v>
      </c>
      <c r="AG7" t="s">
        <v>19</v>
      </c>
      <c r="AH7" t="s">
        <v>5</v>
      </c>
      <c r="AI7" t="s">
        <v>5</v>
      </c>
      <c r="AJ7" t="s">
        <v>19</v>
      </c>
      <c r="AK7" t="s">
        <v>19</v>
      </c>
      <c r="AL7" t="s">
        <v>19</v>
      </c>
      <c r="AM7" t="s">
        <v>5</v>
      </c>
      <c r="AN7" t="s">
        <v>5</v>
      </c>
      <c r="AP7" t="s">
        <v>19</v>
      </c>
      <c r="AQ7" t="s">
        <v>17</v>
      </c>
      <c r="AR7" t="s">
        <v>19</v>
      </c>
      <c r="AS7" t="s">
        <v>5</v>
      </c>
      <c r="AT7" t="s">
        <v>19</v>
      </c>
      <c r="AU7" t="s">
        <v>20</v>
      </c>
      <c r="AV7" t="s">
        <v>5</v>
      </c>
      <c r="AW7" t="s">
        <v>19</v>
      </c>
      <c r="AX7" t="s">
        <v>19</v>
      </c>
      <c r="AZ7" t="s">
        <v>13</v>
      </c>
      <c r="BA7" t="s">
        <v>22</v>
      </c>
      <c r="BB7" t="s">
        <v>13</v>
      </c>
      <c r="BC7" t="s">
        <v>22</v>
      </c>
      <c r="BD7" t="s">
        <v>13</v>
      </c>
      <c r="BE7" t="s">
        <v>0</v>
      </c>
      <c r="BH7">
        <f t="shared" si="0"/>
        <v>10</v>
      </c>
      <c r="BI7">
        <f t="shared" si="1"/>
        <v>5</v>
      </c>
      <c r="BK7" t="s">
        <v>88</v>
      </c>
      <c r="BM7">
        <f>COUNTIF(D7:BF7,"publiek")</f>
        <v>18</v>
      </c>
    </row>
    <row r="8" spans="1:65" x14ac:dyDescent="0.25">
      <c r="A8" t="s">
        <v>89</v>
      </c>
      <c r="C8" t="s">
        <v>3</v>
      </c>
      <c r="D8" t="s">
        <v>25</v>
      </c>
      <c r="E8" t="s">
        <v>3</v>
      </c>
      <c r="G8" t="s">
        <v>3</v>
      </c>
      <c r="H8" t="s">
        <v>17</v>
      </c>
      <c r="I8" t="s">
        <v>3</v>
      </c>
      <c r="J8" t="s">
        <v>3</v>
      </c>
      <c r="K8" t="s">
        <v>3</v>
      </c>
      <c r="L8" t="s">
        <v>6</v>
      </c>
      <c r="M8" t="s">
        <v>17</v>
      </c>
      <c r="N8" t="s">
        <v>3</v>
      </c>
      <c r="O8" t="s">
        <v>23</v>
      </c>
      <c r="P8" t="s">
        <v>3</v>
      </c>
      <c r="Q8" t="s">
        <v>3</v>
      </c>
      <c r="R8" t="s">
        <v>23</v>
      </c>
      <c r="S8" t="s">
        <v>3</v>
      </c>
      <c r="T8" t="s">
        <v>3</v>
      </c>
      <c r="U8" t="s">
        <v>3</v>
      </c>
      <c r="V8" t="s">
        <v>6</v>
      </c>
      <c r="W8" t="s">
        <v>3</v>
      </c>
      <c r="X8" t="s">
        <v>4</v>
      </c>
      <c r="Y8" t="s">
        <v>3</v>
      </c>
      <c r="Z8" t="s">
        <v>23</v>
      </c>
      <c r="AA8" t="s">
        <v>3</v>
      </c>
      <c r="AB8" t="s">
        <v>3</v>
      </c>
      <c r="AC8" t="s">
        <v>23</v>
      </c>
      <c r="AD8" t="s">
        <v>6</v>
      </c>
      <c r="AE8" t="s">
        <v>3</v>
      </c>
      <c r="AF8" t="s">
        <v>3</v>
      </c>
      <c r="AG8" t="s">
        <v>23</v>
      </c>
      <c r="AH8" t="s">
        <v>23</v>
      </c>
      <c r="AI8" t="s">
        <v>3</v>
      </c>
      <c r="AJ8" t="s">
        <v>3</v>
      </c>
      <c r="AK8" t="s">
        <v>3</v>
      </c>
      <c r="AL8" t="s">
        <v>3</v>
      </c>
      <c r="AM8" t="s">
        <v>3</v>
      </c>
      <c r="AN8" t="s">
        <v>3</v>
      </c>
      <c r="AO8" t="s">
        <v>3</v>
      </c>
      <c r="AP8" t="s">
        <v>3</v>
      </c>
      <c r="AQ8" t="s">
        <v>3</v>
      </c>
      <c r="AR8" t="s">
        <v>10</v>
      </c>
      <c r="AS8" t="s">
        <v>3</v>
      </c>
      <c r="AT8" t="s">
        <v>3</v>
      </c>
      <c r="AU8" t="s">
        <v>23</v>
      </c>
      <c r="AV8" t="s">
        <v>3</v>
      </c>
      <c r="AW8" t="s">
        <v>3</v>
      </c>
      <c r="AX8" t="s">
        <v>23</v>
      </c>
      <c r="AY8" t="s">
        <v>12</v>
      </c>
      <c r="AZ8" t="s">
        <v>3</v>
      </c>
      <c r="BA8" t="s">
        <v>23</v>
      </c>
      <c r="BB8" t="s">
        <v>3</v>
      </c>
      <c r="BC8" t="s">
        <v>3</v>
      </c>
      <c r="BD8" t="s">
        <v>3</v>
      </c>
      <c r="BE8" t="s">
        <v>3</v>
      </c>
      <c r="BF8" t="s">
        <v>17</v>
      </c>
      <c r="BH8">
        <f t="shared" si="0"/>
        <v>35</v>
      </c>
      <c r="BI8">
        <f t="shared" si="1"/>
        <v>1</v>
      </c>
      <c r="BK8" t="s">
        <v>89</v>
      </c>
    </row>
    <row r="9" spans="1:65" x14ac:dyDescent="0.25">
      <c r="A9" t="s">
        <v>89</v>
      </c>
      <c r="C9" t="s">
        <v>6</v>
      </c>
      <c r="D9" t="s">
        <v>6</v>
      </c>
      <c r="E9" t="s">
        <v>25</v>
      </c>
      <c r="F9" t="s">
        <v>6</v>
      </c>
      <c r="G9" t="s">
        <v>6</v>
      </c>
      <c r="H9" t="s">
        <v>3</v>
      </c>
      <c r="I9" t="s">
        <v>6</v>
      </c>
      <c r="J9" t="s">
        <v>6</v>
      </c>
      <c r="K9" t="s">
        <v>6</v>
      </c>
      <c r="M9" t="s">
        <v>6</v>
      </c>
      <c r="N9" t="s">
        <v>6</v>
      </c>
      <c r="O9" t="s">
        <v>3</v>
      </c>
      <c r="P9" t="s">
        <v>6</v>
      </c>
      <c r="Q9" t="s">
        <v>6</v>
      </c>
      <c r="R9" t="s">
        <v>6</v>
      </c>
      <c r="S9" t="s">
        <v>17</v>
      </c>
      <c r="T9" t="s">
        <v>19</v>
      </c>
      <c r="U9" t="s">
        <v>6</v>
      </c>
      <c r="V9" t="s">
        <v>16</v>
      </c>
      <c r="X9" t="s">
        <v>3</v>
      </c>
      <c r="Y9" t="s">
        <v>5</v>
      </c>
      <c r="Z9" t="s">
        <v>16</v>
      </c>
      <c r="AA9" t="s">
        <v>25</v>
      </c>
      <c r="AB9" t="s">
        <v>19</v>
      </c>
      <c r="AD9" t="s">
        <v>3</v>
      </c>
      <c r="AE9" t="s">
        <v>6</v>
      </c>
      <c r="AF9" t="s">
        <v>6</v>
      </c>
      <c r="AG9" t="s">
        <v>16</v>
      </c>
      <c r="AH9" t="s">
        <v>3</v>
      </c>
      <c r="AI9" t="s">
        <v>6</v>
      </c>
      <c r="AJ9" t="s">
        <v>6</v>
      </c>
      <c r="AK9" t="s">
        <v>19</v>
      </c>
      <c r="AL9" t="s">
        <v>6</v>
      </c>
      <c r="AM9" t="s">
        <v>6</v>
      </c>
      <c r="AN9" t="s">
        <v>6</v>
      </c>
      <c r="AO9" t="s">
        <v>6</v>
      </c>
      <c r="AP9" t="s">
        <v>6</v>
      </c>
      <c r="AQ9" t="s">
        <v>6</v>
      </c>
      <c r="AR9" t="s">
        <v>6</v>
      </c>
      <c r="AS9" t="s">
        <v>6</v>
      </c>
      <c r="AT9" t="s">
        <v>12</v>
      </c>
      <c r="AU9" t="s">
        <v>3</v>
      </c>
      <c r="AV9" t="s">
        <v>6</v>
      </c>
      <c r="AW9" t="s">
        <v>6</v>
      </c>
      <c r="AX9" t="s">
        <v>6</v>
      </c>
      <c r="AZ9" t="s">
        <v>6</v>
      </c>
      <c r="BA9" t="s">
        <v>16</v>
      </c>
      <c r="BB9" t="s">
        <v>16</v>
      </c>
      <c r="BC9" t="s">
        <v>6</v>
      </c>
      <c r="BE9" t="s">
        <v>19</v>
      </c>
      <c r="BF9" t="s">
        <v>7</v>
      </c>
      <c r="BH9">
        <f t="shared" si="0"/>
        <v>29</v>
      </c>
      <c r="BI9">
        <f t="shared" si="1"/>
        <v>5</v>
      </c>
      <c r="BK9" t="s">
        <v>89</v>
      </c>
    </row>
    <row r="10" spans="1:65" x14ac:dyDescent="0.25">
      <c r="A10" t="s">
        <v>88</v>
      </c>
      <c r="C10" t="s">
        <v>7</v>
      </c>
      <c r="D10" t="s">
        <v>7</v>
      </c>
      <c r="E10" t="s">
        <v>7</v>
      </c>
      <c r="F10" t="s">
        <v>12</v>
      </c>
      <c r="G10" t="s">
        <v>7</v>
      </c>
      <c r="H10" t="s">
        <v>19</v>
      </c>
      <c r="I10" t="s">
        <v>7</v>
      </c>
      <c r="J10" t="s">
        <v>7</v>
      </c>
      <c r="K10" t="s">
        <v>7</v>
      </c>
      <c r="L10" t="s">
        <v>7</v>
      </c>
      <c r="N10" t="s">
        <v>7</v>
      </c>
      <c r="O10" t="s">
        <v>19</v>
      </c>
      <c r="P10" t="s">
        <v>7</v>
      </c>
      <c r="Q10" t="s">
        <v>7</v>
      </c>
      <c r="R10" t="s">
        <v>7</v>
      </c>
      <c r="S10" t="s">
        <v>20</v>
      </c>
      <c r="T10" t="s">
        <v>9</v>
      </c>
      <c r="U10" t="s">
        <v>7</v>
      </c>
      <c r="V10" t="s">
        <v>7</v>
      </c>
      <c r="W10" t="s">
        <v>20</v>
      </c>
      <c r="X10" t="s">
        <v>12</v>
      </c>
      <c r="Y10" t="s">
        <v>7</v>
      </c>
      <c r="Z10" t="s">
        <v>19</v>
      </c>
      <c r="AA10" t="s">
        <v>7</v>
      </c>
      <c r="AB10" t="s">
        <v>7</v>
      </c>
      <c r="AC10" t="s">
        <v>7</v>
      </c>
      <c r="AD10" t="s">
        <v>5</v>
      </c>
      <c r="AE10" t="s">
        <v>10</v>
      </c>
      <c r="AF10" t="s">
        <v>7</v>
      </c>
      <c r="AG10" t="s">
        <v>25</v>
      </c>
      <c r="AH10" t="s">
        <v>7</v>
      </c>
      <c r="AI10" t="s">
        <v>7</v>
      </c>
      <c r="AJ10" t="s">
        <v>7</v>
      </c>
      <c r="AK10" t="s">
        <v>7</v>
      </c>
      <c r="AL10" t="s">
        <v>7</v>
      </c>
      <c r="AM10" t="s">
        <v>7</v>
      </c>
      <c r="AN10" t="s">
        <v>7</v>
      </c>
      <c r="AO10" t="s">
        <v>7</v>
      </c>
      <c r="AP10" t="s">
        <v>7</v>
      </c>
      <c r="AQ10" t="s">
        <v>7</v>
      </c>
      <c r="AR10" t="s">
        <v>18</v>
      </c>
      <c r="AS10" t="s">
        <v>7</v>
      </c>
      <c r="AT10" t="s">
        <v>7</v>
      </c>
      <c r="AU10" t="s">
        <v>12</v>
      </c>
      <c r="AV10" t="s">
        <v>7</v>
      </c>
      <c r="AW10" t="s">
        <v>7</v>
      </c>
      <c r="AX10" t="s">
        <v>7</v>
      </c>
      <c r="AZ10" t="s">
        <v>19</v>
      </c>
      <c r="BA10" t="s">
        <v>7</v>
      </c>
      <c r="BB10" t="s">
        <v>1</v>
      </c>
      <c r="BD10" t="s">
        <v>19</v>
      </c>
      <c r="BE10" t="s">
        <v>15</v>
      </c>
      <c r="BF10" t="s">
        <v>5</v>
      </c>
      <c r="BH10">
        <f t="shared" si="0"/>
        <v>34</v>
      </c>
      <c r="BI10">
        <f t="shared" si="1"/>
        <v>3</v>
      </c>
      <c r="BK10" t="s">
        <v>88</v>
      </c>
    </row>
    <row r="11" spans="1:65" x14ac:dyDescent="0.25">
      <c r="A11" t="s">
        <v>88</v>
      </c>
      <c r="C11" t="s">
        <v>26</v>
      </c>
      <c r="D11" t="s">
        <v>26</v>
      </c>
      <c r="E11" t="s">
        <v>26</v>
      </c>
      <c r="F11" t="s">
        <v>26</v>
      </c>
      <c r="H11" t="s">
        <v>5</v>
      </c>
      <c r="I11" t="s">
        <v>26</v>
      </c>
      <c r="J11" t="s">
        <v>26</v>
      </c>
      <c r="K11" t="s">
        <v>26</v>
      </c>
      <c r="L11" t="s">
        <v>26</v>
      </c>
      <c r="M11" t="s">
        <v>26</v>
      </c>
      <c r="N11" t="s">
        <v>26</v>
      </c>
      <c r="O11" t="s">
        <v>10</v>
      </c>
      <c r="P11" t="s">
        <v>26</v>
      </c>
      <c r="Q11" t="s">
        <v>26</v>
      </c>
      <c r="R11" t="s">
        <v>26</v>
      </c>
      <c r="S11" t="s">
        <v>26</v>
      </c>
      <c r="T11" t="s">
        <v>26</v>
      </c>
      <c r="U11" t="s">
        <v>26</v>
      </c>
      <c r="V11" t="s">
        <v>26</v>
      </c>
      <c r="W11" t="s">
        <v>26</v>
      </c>
      <c r="X11" t="s">
        <v>26</v>
      </c>
      <c r="Y11" t="s">
        <v>26</v>
      </c>
      <c r="Z11" t="s">
        <v>26</v>
      </c>
      <c r="AA11" t="s">
        <v>26</v>
      </c>
      <c r="AB11" t="s">
        <v>5</v>
      </c>
      <c r="AC11" t="s">
        <v>26</v>
      </c>
      <c r="AD11" t="s">
        <v>26</v>
      </c>
      <c r="AF11" t="s">
        <v>26</v>
      </c>
      <c r="AG11" t="s">
        <v>26</v>
      </c>
      <c r="AH11" t="s">
        <v>26</v>
      </c>
      <c r="AI11" t="s">
        <v>26</v>
      </c>
      <c r="AJ11" t="s">
        <v>21</v>
      </c>
      <c r="AK11" t="s">
        <v>26</v>
      </c>
      <c r="AL11" t="s">
        <v>21</v>
      </c>
      <c r="AM11" t="s">
        <v>26</v>
      </c>
      <c r="AN11" t="s">
        <v>1</v>
      </c>
      <c r="AO11" t="s">
        <v>26</v>
      </c>
      <c r="AP11" t="s">
        <v>26</v>
      </c>
      <c r="AQ11" t="s">
        <v>26</v>
      </c>
      <c r="AR11" t="s">
        <v>26</v>
      </c>
      <c r="AS11" t="s">
        <v>26</v>
      </c>
      <c r="AT11" t="s">
        <v>26</v>
      </c>
      <c r="AU11" t="s">
        <v>26</v>
      </c>
      <c r="AV11" t="s">
        <v>26</v>
      </c>
      <c r="AW11" t="s">
        <v>26</v>
      </c>
      <c r="AX11" t="s">
        <v>26</v>
      </c>
      <c r="AY11" t="s">
        <v>26</v>
      </c>
      <c r="AZ11" t="s">
        <v>26</v>
      </c>
      <c r="BA11" t="s">
        <v>19</v>
      </c>
      <c r="BB11" t="s">
        <v>26</v>
      </c>
      <c r="BC11" t="s">
        <v>26</v>
      </c>
      <c r="BD11" t="s">
        <v>26</v>
      </c>
      <c r="BE11" t="s">
        <v>3</v>
      </c>
      <c r="BF11" t="s">
        <v>26</v>
      </c>
      <c r="BH11">
        <f t="shared" si="0"/>
        <v>45</v>
      </c>
      <c r="BI11">
        <f t="shared" si="1"/>
        <v>2</v>
      </c>
      <c r="BK11" t="s">
        <v>88</v>
      </c>
    </row>
    <row r="12" spans="1:65" x14ac:dyDescent="0.25">
      <c r="A12" t="s">
        <v>90</v>
      </c>
      <c r="C12" t="s">
        <v>9</v>
      </c>
      <c r="D12" t="s">
        <v>9</v>
      </c>
      <c r="E12" t="s">
        <v>9</v>
      </c>
      <c r="F12" t="s">
        <v>14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  <c r="M12" t="s">
        <v>2</v>
      </c>
      <c r="N12" t="s">
        <v>9</v>
      </c>
      <c r="O12" t="s">
        <v>14</v>
      </c>
      <c r="P12" t="s">
        <v>9</v>
      </c>
      <c r="Q12" t="s">
        <v>9</v>
      </c>
      <c r="R12" t="s">
        <v>9</v>
      </c>
      <c r="S12" t="s">
        <v>9</v>
      </c>
      <c r="T12" t="s">
        <v>14</v>
      </c>
      <c r="U12" t="s">
        <v>23</v>
      </c>
      <c r="V12" t="s">
        <v>14</v>
      </c>
      <c r="W12" t="s">
        <v>9</v>
      </c>
      <c r="X12" t="s">
        <v>22</v>
      </c>
      <c r="Y12" t="s">
        <v>22</v>
      </c>
      <c r="Z12" t="s">
        <v>9</v>
      </c>
      <c r="AA12" t="s">
        <v>9</v>
      </c>
      <c r="AB12" t="s">
        <v>14</v>
      </c>
      <c r="AC12" t="s">
        <v>9</v>
      </c>
      <c r="AD12" t="s">
        <v>20</v>
      </c>
      <c r="AE12" t="s">
        <v>9</v>
      </c>
      <c r="AF12" t="s">
        <v>9</v>
      </c>
      <c r="AG12" t="s">
        <v>14</v>
      </c>
      <c r="AH12" t="s">
        <v>14</v>
      </c>
      <c r="AI12" t="s">
        <v>9</v>
      </c>
      <c r="AJ12" t="s">
        <v>14</v>
      </c>
      <c r="AK12" t="s">
        <v>9</v>
      </c>
      <c r="AL12" t="s">
        <v>9</v>
      </c>
      <c r="AM12" t="s">
        <v>9</v>
      </c>
      <c r="AN12" t="s">
        <v>9</v>
      </c>
      <c r="AP12" t="s">
        <v>9</v>
      </c>
      <c r="AQ12" t="s">
        <v>9</v>
      </c>
      <c r="AS12" t="s">
        <v>9</v>
      </c>
      <c r="AT12" t="s">
        <v>9</v>
      </c>
      <c r="AU12" t="s">
        <v>9</v>
      </c>
      <c r="AW12" t="s">
        <v>10</v>
      </c>
      <c r="AX12" t="s">
        <v>9</v>
      </c>
      <c r="AY12" t="s">
        <v>17</v>
      </c>
      <c r="AZ12" t="s">
        <v>9</v>
      </c>
      <c r="BA12" t="s">
        <v>13</v>
      </c>
      <c r="BB12" t="s">
        <v>11</v>
      </c>
      <c r="BC12" t="s">
        <v>14</v>
      </c>
      <c r="BE12" t="s">
        <v>22</v>
      </c>
      <c r="BF12" t="s">
        <v>14</v>
      </c>
      <c r="BH12">
        <f t="shared" si="0"/>
        <v>31</v>
      </c>
      <c r="BI12">
        <f t="shared" si="1"/>
        <v>4</v>
      </c>
      <c r="BK12" t="s">
        <v>90</v>
      </c>
    </row>
    <row r="13" spans="1:65" x14ac:dyDescent="0.25">
      <c r="A13" t="s">
        <v>88</v>
      </c>
      <c r="C13" t="s">
        <v>10</v>
      </c>
      <c r="D13" t="s">
        <v>10</v>
      </c>
      <c r="E13" t="s">
        <v>21</v>
      </c>
      <c r="F13" t="s">
        <v>21</v>
      </c>
      <c r="H13" t="s">
        <v>26</v>
      </c>
      <c r="I13" t="s">
        <v>5</v>
      </c>
      <c r="J13" t="s">
        <v>10</v>
      </c>
      <c r="K13" t="s">
        <v>5</v>
      </c>
      <c r="L13" t="s">
        <v>12</v>
      </c>
      <c r="M13" t="s">
        <v>16</v>
      </c>
      <c r="N13" t="s">
        <v>12</v>
      </c>
      <c r="O13" t="s">
        <v>12</v>
      </c>
      <c r="P13" t="s">
        <v>10</v>
      </c>
      <c r="Q13" t="s">
        <v>10</v>
      </c>
      <c r="R13" t="s">
        <v>5</v>
      </c>
      <c r="S13" t="s">
        <v>5</v>
      </c>
      <c r="T13" t="s">
        <v>12</v>
      </c>
      <c r="U13" t="s">
        <v>12</v>
      </c>
      <c r="W13" t="s">
        <v>5</v>
      </c>
      <c r="X13" t="s">
        <v>23</v>
      </c>
      <c r="Y13" t="s">
        <v>21</v>
      </c>
      <c r="Z13" t="s">
        <v>20</v>
      </c>
      <c r="AA13" t="s">
        <v>12</v>
      </c>
      <c r="AB13" t="s">
        <v>14</v>
      </c>
      <c r="AD13" t="s">
        <v>10</v>
      </c>
      <c r="AE13" t="s">
        <v>5</v>
      </c>
      <c r="AF13" t="s">
        <v>10</v>
      </c>
      <c r="AG13" t="s">
        <v>12</v>
      </c>
      <c r="AH13" t="s">
        <v>21</v>
      </c>
      <c r="AI13" t="s">
        <v>21</v>
      </c>
      <c r="AJ13" t="s">
        <v>14</v>
      </c>
      <c r="AK13" t="s">
        <v>21</v>
      </c>
      <c r="AL13" t="s">
        <v>0</v>
      </c>
      <c r="AM13" t="s">
        <v>10</v>
      </c>
      <c r="AN13" t="s">
        <v>10</v>
      </c>
      <c r="AO13" t="s">
        <v>2</v>
      </c>
      <c r="AP13" t="s">
        <v>10</v>
      </c>
      <c r="AQ13" t="s">
        <v>10</v>
      </c>
      <c r="AS13" t="s">
        <v>10</v>
      </c>
      <c r="AT13" t="s">
        <v>22</v>
      </c>
      <c r="AU13" t="s">
        <v>14</v>
      </c>
      <c r="AX13" t="s">
        <v>12</v>
      </c>
      <c r="AY13" t="s">
        <v>19</v>
      </c>
      <c r="AZ13" t="s">
        <v>14</v>
      </c>
      <c r="BA13" t="s">
        <v>26</v>
      </c>
      <c r="BB13" t="s">
        <v>19</v>
      </c>
      <c r="BC13" t="s">
        <v>5</v>
      </c>
      <c r="BD13" t="s">
        <v>12</v>
      </c>
      <c r="BE13" t="s">
        <v>20</v>
      </c>
      <c r="BF13" t="s">
        <v>9</v>
      </c>
      <c r="BH13">
        <f t="shared" si="0"/>
        <v>11</v>
      </c>
      <c r="BI13">
        <f t="shared" si="1"/>
        <v>6</v>
      </c>
      <c r="BK13" t="s">
        <v>88</v>
      </c>
    </row>
    <row r="14" spans="1:65" x14ac:dyDescent="0.25">
      <c r="A14" t="s">
        <v>88</v>
      </c>
      <c r="C14" t="s">
        <v>11</v>
      </c>
      <c r="D14" t="s">
        <v>11</v>
      </c>
      <c r="E14" t="s">
        <v>6</v>
      </c>
      <c r="F14" t="s">
        <v>9</v>
      </c>
      <c r="G14" t="s">
        <v>12</v>
      </c>
      <c r="H14" t="s">
        <v>12</v>
      </c>
      <c r="I14" t="s">
        <v>11</v>
      </c>
      <c r="J14" t="s">
        <v>11</v>
      </c>
      <c r="K14" t="s">
        <v>11</v>
      </c>
      <c r="L14" t="s">
        <v>11</v>
      </c>
      <c r="M14" t="s">
        <v>1</v>
      </c>
      <c r="N14" t="s">
        <v>11</v>
      </c>
      <c r="O14" t="s">
        <v>9</v>
      </c>
      <c r="P14" t="s">
        <v>11</v>
      </c>
      <c r="Q14" t="s">
        <v>11</v>
      </c>
      <c r="R14" t="s">
        <v>11</v>
      </c>
      <c r="S14" t="s">
        <v>12</v>
      </c>
      <c r="T14" t="s">
        <v>21</v>
      </c>
      <c r="U14" t="s">
        <v>10</v>
      </c>
      <c r="V14" t="s">
        <v>2</v>
      </c>
      <c r="W14" t="s">
        <v>12</v>
      </c>
      <c r="X14" t="s">
        <v>11</v>
      </c>
      <c r="Y14" t="s">
        <v>11</v>
      </c>
      <c r="Z14" t="s">
        <v>12</v>
      </c>
      <c r="AA14" t="s">
        <v>11</v>
      </c>
      <c r="AB14" t="s">
        <v>1</v>
      </c>
      <c r="AC14" t="s">
        <v>11</v>
      </c>
      <c r="AD14" t="s">
        <v>11</v>
      </c>
      <c r="AE14" t="s">
        <v>11</v>
      </c>
      <c r="AF14" t="s">
        <v>11</v>
      </c>
      <c r="AG14" t="s">
        <v>11</v>
      </c>
      <c r="AH14" t="s">
        <v>12</v>
      </c>
      <c r="AI14" t="s">
        <v>1</v>
      </c>
      <c r="AJ14" t="s">
        <v>1</v>
      </c>
      <c r="AK14" t="s">
        <v>11</v>
      </c>
      <c r="AL14" t="s">
        <v>26</v>
      </c>
      <c r="AM14" t="s">
        <v>11</v>
      </c>
      <c r="AN14" t="s">
        <v>11</v>
      </c>
      <c r="AO14" t="s">
        <v>11</v>
      </c>
      <c r="AP14" t="s">
        <v>11</v>
      </c>
      <c r="AQ14" t="s">
        <v>1</v>
      </c>
      <c r="AS14" t="s">
        <v>15</v>
      </c>
      <c r="AT14" t="s">
        <v>11</v>
      </c>
      <c r="AU14" t="s">
        <v>11</v>
      </c>
      <c r="AV14" t="s">
        <v>11</v>
      </c>
      <c r="AW14" t="s">
        <v>11</v>
      </c>
      <c r="AY14" t="s">
        <v>9</v>
      </c>
      <c r="AZ14" t="s">
        <v>11</v>
      </c>
      <c r="BA14" t="s">
        <v>1</v>
      </c>
      <c r="BB14" t="s">
        <v>9</v>
      </c>
      <c r="BC14" t="s">
        <v>12</v>
      </c>
      <c r="BD14" t="s">
        <v>5</v>
      </c>
      <c r="BE14" t="s">
        <v>16</v>
      </c>
      <c r="BH14">
        <f t="shared" si="0"/>
        <v>27</v>
      </c>
      <c r="BI14">
        <f t="shared" si="1"/>
        <v>3</v>
      </c>
      <c r="BK14" t="s">
        <v>88</v>
      </c>
    </row>
    <row r="15" spans="1:65" x14ac:dyDescent="0.25">
      <c r="A15" t="s">
        <v>89</v>
      </c>
      <c r="C15" t="s">
        <v>25</v>
      </c>
      <c r="D15" t="s">
        <v>4</v>
      </c>
      <c r="E15" t="s">
        <v>10</v>
      </c>
      <c r="I15" t="s">
        <v>21</v>
      </c>
      <c r="J15" t="s">
        <v>14</v>
      </c>
      <c r="K15" t="s">
        <v>25</v>
      </c>
      <c r="L15" t="s">
        <v>2</v>
      </c>
      <c r="N15" t="s">
        <v>23</v>
      </c>
      <c r="O15" t="s">
        <v>0</v>
      </c>
      <c r="P15" t="s">
        <v>4</v>
      </c>
      <c r="Q15" t="s">
        <v>4</v>
      </c>
      <c r="R15" t="s">
        <v>3</v>
      </c>
      <c r="S15" t="s">
        <v>2</v>
      </c>
      <c r="T15" t="s">
        <v>1</v>
      </c>
      <c r="U15" t="s">
        <v>21</v>
      </c>
      <c r="X15" t="s">
        <v>10</v>
      </c>
      <c r="Y15" t="s">
        <v>2</v>
      </c>
      <c r="AA15" t="s">
        <v>10</v>
      </c>
      <c r="AB15" t="s">
        <v>5</v>
      </c>
      <c r="AC15" t="s">
        <v>25</v>
      </c>
      <c r="AD15" t="s">
        <v>14</v>
      </c>
      <c r="AE15" t="s">
        <v>23</v>
      </c>
      <c r="AF15" t="s">
        <v>25</v>
      </c>
      <c r="AH15" t="s">
        <v>17</v>
      </c>
      <c r="AI15" t="s">
        <v>17</v>
      </c>
      <c r="AK15" t="s">
        <v>17</v>
      </c>
      <c r="AL15" t="s">
        <v>11</v>
      </c>
      <c r="AM15" t="s">
        <v>25</v>
      </c>
      <c r="AP15" t="s">
        <v>4</v>
      </c>
      <c r="AQ15" t="s">
        <v>4</v>
      </c>
      <c r="AS15" t="s">
        <v>2</v>
      </c>
      <c r="AT15" t="s">
        <v>4</v>
      </c>
      <c r="AU15" t="s">
        <v>2</v>
      </c>
      <c r="AV15" t="s">
        <v>25</v>
      </c>
      <c r="AW15" t="s">
        <v>9</v>
      </c>
      <c r="AX15" t="s">
        <v>17</v>
      </c>
      <c r="AY15" t="s">
        <v>4</v>
      </c>
      <c r="AZ15" t="s">
        <v>17</v>
      </c>
      <c r="BA15" t="s">
        <v>5</v>
      </c>
      <c r="BB15" t="s">
        <v>6</v>
      </c>
      <c r="BC15" t="s">
        <v>10</v>
      </c>
      <c r="BD15" t="s">
        <v>6</v>
      </c>
      <c r="BE15" t="s">
        <v>23</v>
      </c>
      <c r="BF15" t="s">
        <v>4</v>
      </c>
      <c r="BH15">
        <f t="shared" si="0"/>
        <v>5</v>
      </c>
      <c r="BI15">
        <f t="shared" si="1"/>
        <v>12</v>
      </c>
      <c r="BK15" t="s">
        <v>89</v>
      </c>
    </row>
    <row r="16" spans="1:65" x14ac:dyDescent="0.25">
      <c r="A16" t="s">
        <v>88</v>
      </c>
      <c r="C16" t="s">
        <v>12</v>
      </c>
      <c r="D16" t="s">
        <v>19</v>
      </c>
      <c r="E16" t="s">
        <v>16</v>
      </c>
      <c r="I16" t="s">
        <v>12</v>
      </c>
      <c r="J16" t="s">
        <v>16</v>
      </c>
      <c r="K16" t="s">
        <v>12</v>
      </c>
      <c r="M16" t="s">
        <v>19</v>
      </c>
      <c r="N16" t="s">
        <v>19</v>
      </c>
      <c r="O16" t="s">
        <v>7</v>
      </c>
      <c r="P16" t="s">
        <v>12</v>
      </c>
      <c r="Q16" t="s">
        <v>12</v>
      </c>
      <c r="R16" t="s">
        <v>17</v>
      </c>
      <c r="S16" t="s">
        <v>21</v>
      </c>
      <c r="T16" t="s">
        <v>23</v>
      </c>
      <c r="U16" t="s">
        <v>18</v>
      </c>
      <c r="V16" t="s">
        <v>16</v>
      </c>
      <c r="X16" t="s">
        <v>16</v>
      </c>
      <c r="Y16" t="s">
        <v>6</v>
      </c>
      <c r="Z16" t="s">
        <v>17</v>
      </c>
      <c r="AA16" t="s">
        <v>1</v>
      </c>
      <c r="AB16" t="s">
        <v>14</v>
      </c>
      <c r="AC16" t="s">
        <v>12</v>
      </c>
      <c r="AD16" t="s">
        <v>12</v>
      </c>
      <c r="AE16" t="s">
        <v>7</v>
      </c>
      <c r="AF16" t="s">
        <v>19</v>
      </c>
      <c r="AG16" t="s">
        <v>12</v>
      </c>
      <c r="AH16" t="s">
        <v>1</v>
      </c>
      <c r="AI16" t="s">
        <v>19</v>
      </c>
      <c r="AK16" t="s">
        <v>16</v>
      </c>
      <c r="AL16" t="s">
        <v>16</v>
      </c>
      <c r="AM16" t="s">
        <v>19</v>
      </c>
      <c r="AO16" t="s">
        <v>12</v>
      </c>
      <c r="AP16" t="s">
        <v>12</v>
      </c>
      <c r="AQ16" t="s">
        <v>19</v>
      </c>
      <c r="AR16" t="s">
        <v>7</v>
      </c>
      <c r="AS16" t="s">
        <v>19</v>
      </c>
      <c r="AT16" t="s">
        <v>21</v>
      </c>
      <c r="AU16" t="s">
        <v>16</v>
      </c>
      <c r="AV16" t="s">
        <v>19</v>
      </c>
      <c r="AW16" t="s">
        <v>16</v>
      </c>
      <c r="AZ16" t="s">
        <v>5</v>
      </c>
      <c r="BA16" t="s">
        <v>12</v>
      </c>
      <c r="BB16" t="s">
        <v>7</v>
      </c>
      <c r="BC16" t="s">
        <v>25</v>
      </c>
      <c r="BD16" t="s">
        <v>0</v>
      </c>
      <c r="BE16" t="s">
        <v>1</v>
      </c>
      <c r="BH16">
        <f t="shared" si="0"/>
        <v>10</v>
      </c>
      <c r="BI16">
        <f t="shared" si="1"/>
        <v>10</v>
      </c>
      <c r="BK16" t="s">
        <v>88</v>
      </c>
    </row>
    <row r="17" spans="1:65" x14ac:dyDescent="0.25">
      <c r="A17" t="s">
        <v>90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  <c r="I17" t="s">
        <v>13</v>
      </c>
      <c r="J17" t="s">
        <v>13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t="s">
        <v>13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t="s">
        <v>9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t="s">
        <v>22</v>
      </c>
      <c r="AC17" t="s">
        <v>13</v>
      </c>
      <c r="AD17" t="s">
        <v>13</v>
      </c>
      <c r="AE17" t="s">
        <v>13</v>
      </c>
      <c r="AF17" t="s">
        <v>13</v>
      </c>
      <c r="AG17" t="s">
        <v>13</v>
      </c>
      <c r="AH17" t="s">
        <v>13</v>
      </c>
      <c r="AI17" t="s">
        <v>13</v>
      </c>
      <c r="AK17" t="s">
        <v>13</v>
      </c>
      <c r="AL17" t="s">
        <v>13</v>
      </c>
      <c r="AM17" t="s">
        <v>13</v>
      </c>
      <c r="AN17" t="s">
        <v>13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t="s">
        <v>13</v>
      </c>
      <c r="AU17" t="s">
        <v>13</v>
      </c>
      <c r="AV17" t="s">
        <v>13</v>
      </c>
      <c r="AW17" t="s">
        <v>13</v>
      </c>
      <c r="AX17" t="s">
        <v>13</v>
      </c>
      <c r="AZ17" t="s">
        <v>1</v>
      </c>
      <c r="BA17" t="s">
        <v>13</v>
      </c>
      <c r="BB17" t="s">
        <v>15</v>
      </c>
      <c r="BC17" t="s">
        <v>9</v>
      </c>
      <c r="BE17" t="s">
        <v>2</v>
      </c>
      <c r="BH17">
        <f t="shared" si="0"/>
        <v>44</v>
      </c>
      <c r="BI17">
        <f t="shared" si="1"/>
        <v>5</v>
      </c>
      <c r="BK17" t="s">
        <v>90</v>
      </c>
    </row>
    <row r="18" spans="1:65" x14ac:dyDescent="0.25">
      <c r="A18" t="s">
        <v>90</v>
      </c>
      <c r="C18" t="s">
        <v>14</v>
      </c>
      <c r="D18" t="s">
        <v>14</v>
      </c>
      <c r="E18" t="s">
        <v>14</v>
      </c>
      <c r="G18" t="s">
        <v>14</v>
      </c>
      <c r="I18" t="s">
        <v>14</v>
      </c>
      <c r="J18" t="s">
        <v>14</v>
      </c>
      <c r="K18" t="s">
        <v>14</v>
      </c>
      <c r="L18" t="s">
        <v>14</v>
      </c>
      <c r="M18" t="s">
        <v>0</v>
      </c>
      <c r="N18" t="s">
        <v>14</v>
      </c>
      <c r="O18" t="s">
        <v>2</v>
      </c>
      <c r="P18" t="s">
        <v>14</v>
      </c>
      <c r="Q18" t="s">
        <v>14</v>
      </c>
      <c r="R18" t="s">
        <v>14</v>
      </c>
      <c r="S18" t="s">
        <v>14</v>
      </c>
      <c r="T18" t="s">
        <v>14</v>
      </c>
      <c r="U18" t="s">
        <v>14</v>
      </c>
      <c r="V18" t="s">
        <v>14</v>
      </c>
      <c r="W18" t="s">
        <v>14</v>
      </c>
      <c r="X18" t="s">
        <v>15</v>
      </c>
      <c r="Y18" t="s">
        <v>15</v>
      </c>
      <c r="Z18" t="s">
        <v>14</v>
      </c>
      <c r="AA18" t="s">
        <v>14</v>
      </c>
      <c r="AB18" t="s">
        <v>22</v>
      </c>
      <c r="AC18" t="s">
        <v>14</v>
      </c>
      <c r="AD18" t="s">
        <v>14</v>
      </c>
      <c r="AE18" t="s">
        <v>14</v>
      </c>
      <c r="AF18" t="s">
        <v>14</v>
      </c>
      <c r="AH18" t="s">
        <v>9</v>
      </c>
      <c r="AI18" t="s">
        <v>14</v>
      </c>
      <c r="AJ18" t="s">
        <v>23</v>
      </c>
      <c r="AK18" t="s">
        <v>14</v>
      </c>
      <c r="AL18" t="s">
        <v>23</v>
      </c>
      <c r="AM18" t="s">
        <v>2</v>
      </c>
      <c r="AN18" t="s">
        <v>63</v>
      </c>
      <c r="AO18" t="s">
        <v>14</v>
      </c>
      <c r="AP18" t="s">
        <v>14</v>
      </c>
      <c r="AQ18" t="s">
        <v>14</v>
      </c>
      <c r="AR18" t="s">
        <v>0</v>
      </c>
      <c r="AS18" t="s">
        <v>14</v>
      </c>
      <c r="AT18" t="s">
        <v>14</v>
      </c>
      <c r="AU18" t="s">
        <v>0</v>
      </c>
      <c r="AW18" t="s">
        <v>14</v>
      </c>
      <c r="AX18" t="s">
        <v>20</v>
      </c>
      <c r="AZ18" t="s">
        <v>2</v>
      </c>
      <c r="BA18" t="s">
        <v>14</v>
      </c>
      <c r="BB18" t="s">
        <v>17</v>
      </c>
      <c r="BC18" t="s">
        <v>18</v>
      </c>
      <c r="BE18" t="s">
        <v>13</v>
      </c>
      <c r="BH18">
        <f t="shared" si="0"/>
        <v>31</v>
      </c>
      <c r="BI18">
        <f t="shared" si="1"/>
        <v>7</v>
      </c>
      <c r="BK18" t="s">
        <v>90</v>
      </c>
    </row>
    <row r="19" spans="1:65" x14ac:dyDescent="0.25">
      <c r="A19" t="s">
        <v>89</v>
      </c>
      <c r="C19" t="s">
        <v>15</v>
      </c>
      <c r="D19" t="s">
        <v>15</v>
      </c>
      <c r="H19" t="s">
        <v>25</v>
      </c>
      <c r="I19" t="s">
        <v>15</v>
      </c>
      <c r="J19" t="s">
        <v>15</v>
      </c>
      <c r="K19" t="s">
        <v>25</v>
      </c>
      <c r="M19" t="s">
        <v>11</v>
      </c>
      <c r="N19" t="s">
        <v>17</v>
      </c>
      <c r="O19" t="s">
        <v>15</v>
      </c>
      <c r="P19" t="s">
        <v>15</v>
      </c>
      <c r="Q19" t="s">
        <v>17</v>
      </c>
      <c r="R19" t="s">
        <v>21</v>
      </c>
      <c r="S19" t="s">
        <v>6</v>
      </c>
      <c r="T19" t="s">
        <v>6</v>
      </c>
      <c r="U19" t="s">
        <v>17</v>
      </c>
      <c r="V19" t="s">
        <v>15</v>
      </c>
      <c r="W19" t="s">
        <v>6</v>
      </c>
      <c r="X19" t="s">
        <v>18</v>
      </c>
      <c r="Y19" t="s">
        <v>25</v>
      </c>
      <c r="Z19" t="s">
        <v>25</v>
      </c>
      <c r="AA19" t="s">
        <v>6</v>
      </c>
      <c r="AB19" t="s">
        <v>6</v>
      </c>
      <c r="AD19" t="s">
        <v>15</v>
      </c>
      <c r="AE19" t="s">
        <v>4</v>
      </c>
      <c r="AF19" t="s">
        <v>15</v>
      </c>
      <c r="AG19" t="s">
        <v>15</v>
      </c>
      <c r="AH19" t="s">
        <v>25</v>
      </c>
      <c r="AI19" t="s">
        <v>11</v>
      </c>
      <c r="AJ19" t="s">
        <v>4</v>
      </c>
      <c r="AK19" t="s">
        <v>6</v>
      </c>
      <c r="AL19" t="s">
        <v>4</v>
      </c>
      <c r="AM19" t="s">
        <v>0</v>
      </c>
      <c r="AN19" t="s">
        <v>15</v>
      </c>
      <c r="AO19" t="s">
        <v>15</v>
      </c>
      <c r="AP19" t="s">
        <v>17</v>
      </c>
      <c r="AR19" t="s">
        <v>15</v>
      </c>
      <c r="AS19" t="s">
        <v>15</v>
      </c>
      <c r="AT19" t="s">
        <v>25</v>
      </c>
      <c r="AU19" t="s">
        <v>4</v>
      </c>
      <c r="AV19" t="s">
        <v>15</v>
      </c>
      <c r="AW19" t="s">
        <v>23</v>
      </c>
      <c r="AY19" t="s">
        <v>11</v>
      </c>
      <c r="AZ19" t="s">
        <v>25</v>
      </c>
      <c r="BA19" t="s">
        <v>11</v>
      </c>
      <c r="BB19" t="s">
        <v>25</v>
      </c>
      <c r="BE19" t="s">
        <v>9</v>
      </c>
      <c r="BH19">
        <f t="shared" si="0"/>
        <v>14</v>
      </c>
      <c r="BI19">
        <f t="shared" si="1"/>
        <v>10</v>
      </c>
      <c r="BK19" t="s">
        <v>89</v>
      </c>
    </row>
    <row r="20" spans="1:65" x14ac:dyDescent="0.25">
      <c r="A20" t="s">
        <v>89</v>
      </c>
      <c r="C20" t="s">
        <v>2</v>
      </c>
      <c r="E20" t="s">
        <v>1</v>
      </c>
      <c r="F20" t="s">
        <v>15</v>
      </c>
      <c r="G20" t="s">
        <v>15</v>
      </c>
      <c r="H20" t="s">
        <v>2</v>
      </c>
      <c r="I20" t="s">
        <v>2</v>
      </c>
      <c r="J20" t="s">
        <v>2</v>
      </c>
      <c r="K20" t="s">
        <v>15</v>
      </c>
      <c r="L20" t="s">
        <v>15</v>
      </c>
      <c r="M20" t="s">
        <v>15</v>
      </c>
      <c r="N20" t="s">
        <v>15</v>
      </c>
      <c r="O20" t="s">
        <v>2</v>
      </c>
      <c r="P20" t="s">
        <v>2</v>
      </c>
      <c r="Q20" t="s">
        <v>2</v>
      </c>
      <c r="R20" t="s">
        <v>15</v>
      </c>
      <c r="S20" t="s">
        <v>15</v>
      </c>
      <c r="T20" t="s">
        <v>4</v>
      </c>
      <c r="V20" t="s">
        <v>4</v>
      </c>
      <c r="W20" t="s">
        <v>15</v>
      </c>
      <c r="X20" t="s">
        <v>2</v>
      </c>
      <c r="Y20" t="s">
        <v>1</v>
      </c>
      <c r="Z20" t="s">
        <v>2</v>
      </c>
      <c r="AA20" t="s">
        <v>15</v>
      </c>
      <c r="AB20" t="s">
        <v>6</v>
      </c>
      <c r="AC20" t="s">
        <v>15</v>
      </c>
      <c r="AD20" t="s">
        <v>23</v>
      </c>
      <c r="AE20" t="s">
        <v>15</v>
      </c>
      <c r="AF20" t="s">
        <v>2</v>
      </c>
      <c r="AG20" t="s">
        <v>17</v>
      </c>
      <c r="AH20" t="s">
        <v>15</v>
      </c>
      <c r="AI20" t="s">
        <v>15</v>
      </c>
      <c r="AK20" t="s">
        <v>15</v>
      </c>
      <c r="AL20" t="s">
        <v>22</v>
      </c>
      <c r="AM20" t="s">
        <v>15</v>
      </c>
      <c r="AN20" t="s">
        <v>2</v>
      </c>
      <c r="AP20" t="s">
        <v>2</v>
      </c>
      <c r="AQ20" t="s">
        <v>15</v>
      </c>
      <c r="AR20" t="s">
        <v>23</v>
      </c>
      <c r="AS20" t="s">
        <v>25</v>
      </c>
      <c r="AT20" t="s">
        <v>2</v>
      </c>
      <c r="AU20" t="s">
        <v>6</v>
      </c>
      <c r="AV20" t="s">
        <v>16</v>
      </c>
      <c r="AW20" t="s">
        <v>23</v>
      </c>
      <c r="AX20" t="s">
        <v>15</v>
      </c>
      <c r="AY20" t="s">
        <v>2</v>
      </c>
      <c r="AZ20" t="s">
        <v>15</v>
      </c>
      <c r="BA20" t="s">
        <v>2</v>
      </c>
      <c r="BB20" t="s">
        <v>2</v>
      </c>
      <c r="BE20" t="s">
        <v>9</v>
      </c>
      <c r="BH20">
        <f t="shared" si="0"/>
        <v>15</v>
      </c>
      <c r="BI20">
        <f t="shared" si="1"/>
        <v>7</v>
      </c>
      <c r="BK20" t="s">
        <v>89</v>
      </c>
    </row>
    <row r="21" spans="1:65" x14ac:dyDescent="0.25">
      <c r="A21" t="s">
        <v>88</v>
      </c>
      <c r="C21" t="s">
        <v>16</v>
      </c>
      <c r="D21" t="s">
        <v>16</v>
      </c>
      <c r="E21" t="s">
        <v>10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  <c r="K21" t="s">
        <v>16</v>
      </c>
      <c r="L21" t="s">
        <v>16</v>
      </c>
      <c r="N21" t="s">
        <v>16</v>
      </c>
      <c r="O21" t="s">
        <v>16</v>
      </c>
      <c r="P21" t="s">
        <v>16</v>
      </c>
      <c r="Q21" t="s">
        <v>16</v>
      </c>
      <c r="R21" t="s">
        <v>16</v>
      </c>
      <c r="S21" t="s">
        <v>16</v>
      </c>
      <c r="T21" t="s">
        <v>16</v>
      </c>
      <c r="U21" t="s">
        <v>16</v>
      </c>
      <c r="V21" t="s">
        <v>1</v>
      </c>
      <c r="W21" t="s">
        <v>16</v>
      </c>
      <c r="X21" t="s">
        <v>9</v>
      </c>
      <c r="Y21" t="s">
        <v>16</v>
      </c>
      <c r="Z21" t="s">
        <v>20</v>
      </c>
      <c r="AA21" t="s">
        <v>16</v>
      </c>
      <c r="AB21" t="s">
        <v>25</v>
      </c>
      <c r="AD21" t="s">
        <v>16</v>
      </c>
      <c r="AE21" t="s">
        <v>26</v>
      </c>
      <c r="AF21" t="s">
        <v>16</v>
      </c>
      <c r="AG21" t="s">
        <v>2</v>
      </c>
      <c r="AH21" t="s">
        <v>16</v>
      </c>
      <c r="AI21" t="s">
        <v>16</v>
      </c>
      <c r="AK21" t="s">
        <v>16</v>
      </c>
      <c r="AL21" t="s">
        <v>16</v>
      </c>
      <c r="AM21" t="s">
        <v>16</v>
      </c>
      <c r="AN21" t="s">
        <v>16</v>
      </c>
      <c r="AP21" t="s">
        <v>16</v>
      </c>
      <c r="AQ21" t="s">
        <v>16</v>
      </c>
      <c r="AR21" t="s">
        <v>16</v>
      </c>
      <c r="AS21" t="s">
        <v>16</v>
      </c>
      <c r="AT21" t="s">
        <v>17</v>
      </c>
      <c r="AU21" t="s">
        <v>16</v>
      </c>
      <c r="AV21" t="s">
        <v>20</v>
      </c>
      <c r="AW21" t="s">
        <v>16</v>
      </c>
      <c r="AX21" t="s">
        <v>16</v>
      </c>
      <c r="AY21" t="s">
        <v>16</v>
      </c>
      <c r="AZ21" t="s">
        <v>16</v>
      </c>
      <c r="BA21" t="s">
        <v>16</v>
      </c>
      <c r="BB21" t="s">
        <v>16</v>
      </c>
      <c r="BC21" t="s">
        <v>16</v>
      </c>
      <c r="BE21" t="s">
        <v>6</v>
      </c>
      <c r="BH21">
        <f t="shared" si="0"/>
        <v>39</v>
      </c>
      <c r="BI21">
        <f t="shared" si="1"/>
        <v>6</v>
      </c>
      <c r="BK21" t="s">
        <v>88</v>
      </c>
    </row>
    <row r="22" spans="1:65" x14ac:dyDescent="0.25">
      <c r="A22" t="s">
        <v>89</v>
      </c>
      <c r="C22" t="s">
        <v>17</v>
      </c>
      <c r="D22" t="s">
        <v>17</v>
      </c>
      <c r="E22" t="s">
        <v>11</v>
      </c>
      <c r="F22" t="s">
        <v>2</v>
      </c>
      <c r="G22" t="s">
        <v>25</v>
      </c>
      <c r="H22" t="s">
        <v>6</v>
      </c>
      <c r="I22" t="s">
        <v>17</v>
      </c>
      <c r="J22" t="s">
        <v>17</v>
      </c>
      <c r="K22" t="s">
        <v>4</v>
      </c>
      <c r="N22" t="s">
        <v>25</v>
      </c>
      <c r="O22" t="s">
        <v>25</v>
      </c>
      <c r="P22" t="s">
        <v>17</v>
      </c>
      <c r="Q22" t="s">
        <v>25</v>
      </c>
      <c r="R22" t="s">
        <v>25</v>
      </c>
      <c r="S22" t="s">
        <v>10</v>
      </c>
      <c r="T22" t="s">
        <v>17</v>
      </c>
      <c r="U22" t="s">
        <v>17</v>
      </c>
      <c r="V22" t="s">
        <v>20</v>
      </c>
      <c r="W22" t="s">
        <v>10</v>
      </c>
      <c r="X22" t="s">
        <v>17</v>
      </c>
      <c r="Y22" t="s">
        <v>12</v>
      </c>
      <c r="Z22" t="s">
        <v>10</v>
      </c>
      <c r="AA22" t="s">
        <v>17</v>
      </c>
      <c r="AB22" t="s">
        <v>11</v>
      </c>
      <c r="AC22" t="s">
        <v>17</v>
      </c>
      <c r="AD22" t="s">
        <v>17</v>
      </c>
      <c r="AE22" t="s">
        <v>2</v>
      </c>
      <c r="AF22" t="s">
        <v>17</v>
      </c>
      <c r="AG22" t="s">
        <v>6</v>
      </c>
      <c r="AH22" t="s">
        <v>10</v>
      </c>
      <c r="AI22" t="s">
        <v>10</v>
      </c>
      <c r="AJ22" t="s">
        <v>2</v>
      </c>
      <c r="AK22" t="s">
        <v>4</v>
      </c>
      <c r="AL22" t="s">
        <v>25</v>
      </c>
      <c r="AM22" t="s">
        <v>17</v>
      </c>
      <c r="AN22" t="s">
        <v>17</v>
      </c>
      <c r="AP22" t="s">
        <v>25</v>
      </c>
      <c r="AQ22" t="s">
        <v>25</v>
      </c>
      <c r="AS22" t="s">
        <v>17</v>
      </c>
      <c r="AT22" t="s">
        <v>10</v>
      </c>
      <c r="AU22" t="s">
        <v>25</v>
      </c>
      <c r="AV22" t="s">
        <v>17</v>
      </c>
      <c r="AW22" t="s">
        <v>17</v>
      </c>
      <c r="AY22" t="s">
        <v>25</v>
      </c>
      <c r="AZ22" t="s">
        <v>4</v>
      </c>
      <c r="BB22" t="s">
        <v>6</v>
      </c>
      <c r="BC22" t="s">
        <v>17</v>
      </c>
      <c r="BE22" t="s">
        <v>10</v>
      </c>
      <c r="BH22">
        <f t="shared" si="0"/>
        <v>17</v>
      </c>
      <c r="BI22">
        <f t="shared" si="1"/>
        <v>8</v>
      </c>
      <c r="BK22" t="s">
        <v>89</v>
      </c>
    </row>
    <row r="23" spans="1:65" x14ac:dyDescent="0.25">
      <c r="A23" t="s">
        <v>91</v>
      </c>
      <c r="C23" t="s">
        <v>18</v>
      </c>
      <c r="D23" t="s">
        <v>18</v>
      </c>
      <c r="E23" t="s">
        <v>18</v>
      </c>
      <c r="I23" t="s">
        <v>18</v>
      </c>
      <c r="K23" t="s">
        <v>18</v>
      </c>
      <c r="N23" t="s">
        <v>2</v>
      </c>
      <c r="O23" t="s">
        <v>4</v>
      </c>
      <c r="P23" t="s">
        <v>18</v>
      </c>
      <c r="Q23" t="s">
        <v>21</v>
      </c>
      <c r="R23" t="s">
        <v>18</v>
      </c>
      <c r="S23" t="s">
        <v>7</v>
      </c>
      <c r="T23" t="s">
        <v>7</v>
      </c>
      <c r="W23" t="s">
        <v>7</v>
      </c>
      <c r="X23" t="s">
        <v>5</v>
      </c>
      <c r="Y23" t="s">
        <v>18</v>
      </c>
      <c r="AA23" t="s">
        <v>18</v>
      </c>
      <c r="AB23" t="s">
        <v>17</v>
      </c>
      <c r="AC23" t="s">
        <v>7</v>
      </c>
      <c r="AD23" t="s">
        <v>18</v>
      </c>
      <c r="AE23" t="s">
        <v>18</v>
      </c>
      <c r="AF23" t="s">
        <v>18</v>
      </c>
      <c r="AG23" t="s">
        <v>10</v>
      </c>
      <c r="AH23" t="s">
        <v>18</v>
      </c>
      <c r="AI23" t="s">
        <v>2</v>
      </c>
      <c r="AK23" t="s">
        <v>18</v>
      </c>
      <c r="AL23" t="s">
        <v>5</v>
      </c>
      <c r="AM23" t="s">
        <v>21</v>
      </c>
      <c r="AN23" t="s">
        <v>18</v>
      </c>
      <c r="AP23" t="s">
        <v>18</v>
      </c>
      <c r="AQ23" t="s">
        <v>21</v>
      </c>
      <c r="AR23" t="s">
        <v>18</v>
      </c>
      <c r="AS23" t="s">
        <v>11</v>
      </c>
      <c r="AT23" t="s">
        <v>18</v>
      </c>
      <c r="AU23" t="s">
        <v>22</v>
      </c>
      <c r="AV23" t="s">
        <v>21</v>
      </c>
      <c r="AW23" t="s">
        <v>5</v>
      </c>
      <c r="AZ23" t="s">
        <v>22</v>
      </c>
      <c r="BA23" t="s">
        <v>10</v>
      </c>
      <c r="BB23" t="s">
        <v>1</v>
      </c>
      <c r="BC23" t="s">
        <v>19</v>
      </c>
      <c r="BE23" t="s">
        <v>18</v>
      </c>
      <c r="BH23">
        <f t="shared" si="0"/>
        <v>18</v>
      </c>
      <c r="BI23">
        <f t="shared" si="1"/>
        <v>15</v>
      </c>
      <c r="BK23" t="s">
        <v>91</v>
      </c>
    </row>
    <row r="24" spans="1:65" x14ac:dyDescent="0.25">
      <c r="A24" t="s">
        <v>88</v>
      </c>
      <c r="C24" t="s">
        <v>19</v>
      </c>
      <c r="D24" t="s">
        <v>12</v>
      </c>
      <c r="E24" t="s">
        <v>12</v>
      </c>
      <c r="I24" t="s">
        <v>19</v>
      </c>
      <c r="K24" t="s">
        <v>10</v>
      </c>
      <c r="L24" t="s">
        <v>17</v>
      </c>
      <c r="N24" t="s">
        <v>5</v>
      </c>
      <c r="O24" t="s">
        <v>6</v>
      </c>
      <c r="P24" t="s">
        <v>5</v>
      </c>
      <c r="Q24" t="s">
        <v>5</v>
      </c>
      <c r="R24" t="s">
        <v>12</v>
      </c>
      <c r="S24" t="s">
        <v>23</v>
      </c>
      <c r="T24" t="s">
        <v>3</v>
      </c>
      <c r="U24" t="s">
        <v>16</v>
      </c>
      <c r="V24" t="s">
        <v>6</v>
      </c>
      <c r="X24" t="s">
        <v>6</v>
      </c>
      <c r="Y24" t="s">
        <v>19</v>
      </c>
      <c r="Z24" t="s">
        <v>11</v>
      </c>
      <c r="AA24" t="s">
        <v>0</v>
      </c>
      <c r="AB24" t="s">
        <v>16</v>
      </c>
      <c r="AC24" t="s">
        <v>19</v>
      </c>
      <c r="AD24" t="s">
        <v>12</v>
      </c>
      <c r="AE24" t="s">
        <v>4</v>
      </c>
      <c r="AF24" t="s">
        <v>12</v>
      </c>
      <c r="AG24" t="s">
        <v>9</v>
      </c>
      <c r="AH24" t="s">
        <v>19</v>
      </c>
      <c r="AI24" t="s">
        <v>12</v>
      </c>
      <c r="AJ24" t="s">
        <v>2</v>
      </c>
      <c r="AK24" t="s">
        <v>19</v>
      </c>
      <c r="AL24" t="s">
        <v>2</v>
      </c>
      <c r="AM24" t="s">
        <v>12</v>
      </c>
      <c r="AN24" t="s">
        <v>19</v>
      </c>
      <c r="AP24" t="s">
        <v>5</v>
      </c>
      <c r="AQ24" t="s">
        <v>19</v>
      </c>
      <c r="AR24" t="s">
        <v>5</v>
      </c>
      <c r="AS24" t="s">
        <v>12</v>
      </c>
      <c r="AT24" t="s">
        <v>16</v>
      </c>
      <c r="AU24" t="s">
        <v>19</v>
      </c>
      <c r="AV24" t="s">
        <v>12</v>
      </c>
      <c r="AW24" t="s">
        <v>25</v>
      </c>
      <c r="AZ24" t="s">
        <v>14</v>
      </c>
      <c r="BA24" t="s">
        <v>6</v>
      </c>
      <c r="BB24" t="s">
        <v>4</v>
      </c>
      <c r="BC24" t="s">
        <v>4</v>
      </c>
      <c r="BE24" t="s">
        <v>4</v>
      </c>
      <c r="BH24">
        <f t="shared" si="0"/>
        <v>8</v>
      </c>
      <c r="BI24">
        <f t="shared" si="1"/>
        <v>11</v>
      </c>
      <c r="BK24" t="s">
        <v>88</v>
      </c>
      <c r="BM24">
        <f>COUNTIF(D24:BF24,"doelgroep")</f>
        <v>5</v>
      </c>
    </row>
    <row r="25" spans="1:65" x14ac:dyDescent="0.25">
      <c r="A25" t="s">
        <v>88</v>
      </c>
      <c r="C25" t="s">
        <v>20</v>
      </c>
      <c r="D25" t="s">
        <v>20</v>
      </c>
      <c r="E25" t="s">
        <v>20</v>
      </c>
      <c r="F25" t="s">
        <v>1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11</v>
      </c>
      <c r="T25" t="s">
        <v>20</v>
      </c>
      <c r="U25" t="s">
        <v>20</v>
      </c>
      <c r="V25" t="s">
        <v>20</v>
      </c>
      <c r="W25" t="s">
        <v>17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23</v>
      </c>
      <c r="AE25" t="s">
        <v>20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  <c r="AM25" t="s">
        <v>20</v>
      </c>
      <c r="AN25" t="s">
        <v>20</v>
      </c>
      <c r="AP25" t="s">
        <v>20</v>
      </c>
      <c r="AQ25" t="s">
        <v>20</v>
      </c>
      <c r="AR25" t="s">
        <v>12</v>
      </c>
      <c r="AS25" t="s">
        <v>20</v>
      </c>
      <c r="AT25" t="s">
        <v>20</v>
      </c>
      <c r="AU25" t="s">
        <v>1</v>
      </c>
      <c r="AV25" t="s">
        <v>9</v>
      </c>
      <c r="AW25" t="s">
        <v>20</v>
      </c>
      <c r="AY25" t="s">
        <v>20</v>
      </c>
      <c r="AZ25" t="s">
        <v>20</v>
      </c>
      <c r="BA25" t="s">
        <v>20</v>
      </c>
      <c r="BB25" t="s">
        <v>26</v>
      </c>
      <c r="BC25" t="s">
        <v>20</v>
      </c>
      <c r="BE25" t="s">
        <v>26</v>
      </c>
      <c r="BF25" t="s">
        <v>20</v>
      </c>
      <c r="BH25">
        <f t="shared" si="0"/>
        <v>43</v>
      </c>
      <c r="BI25">
        <f t="shared" si="1"/>
        <v>3</v>
      </c>
      <c r="BK25" t="s">
        <v>88</v>
      </c>
    </row>
    <row r="26" spans="1:65" x14ac:dyDescent="0.25">
      <c r="A26" t="s">
        <v>88</v>
      </c>
      <c r="C26" t="s">
        <v>21</v>
      </c>
      <c r="D26" t="s">
        <v>21</v>
      </c>
      <c r="E26" t="s">
        <v>5</v>
      </c>
      <c r="F26" t="s">
        <v>19</v>
      </c>
      <c r="G26" t="s">
        <v>19</v>
      </c>
      <c r="H26" t="s">
        <v>0</v>
      </c>
      <c r="I26" t="s">
        <v>21</v>
      </c>
      <c r="J26" t="s">
        <v>21</v>
      </c>
      <c r="K26" t="s">
        <v>21</v>
      </c>
      <c r="L26" t="s">
        <v>19</v>
      </c>
      <c r="N26" t="s">
        <v>0</v>
      </c>
      <c r="O26" t="s">
        <v>11</v>
      </c>
      <c r="P26" t="s">
        <v>21</v>
      </c>
      <c r="Q26" t="s">
        <v>19</v>
      </c>
      <c r="R26" t="s">
        <v>19</v>
      </c>
      <c r="S26" t="s">
        <v>18</v>
      </c>
      <c r="T26" t="s">
        <v>23</v>
      </c>
      <c r="U26" t="s">
        <v>19</v>
      </c>
      <c r="V26" t="s">
        <v>21</v>
      </c>
      <c r="W26" t="s">
        <v>18</v>
      </c>
      <c r="X26" t="s">
        <v>7</v>
      </c>
      <c r="Y26" t="s">
        <v>23</v>
      </c>
      <c r="Z26" t="s">
        <v>11</v>
      </c>
      <c r="AA26" t="s">
        <v>21</v>
      </c>
      <c r="AB26" t="s">
        <v>1</v>
      </c>
      <c r="AC26" t="s">
        <v>21</v>
      </c>
      <c r="AD26" t="s">
        <v>21</v>
      </c>
      <c r="AE26" t="s">
        <v>21</v>
      </c>
      <c r="AF26" t="s">
        <v>21</v>
      </c>
      <c r="AH26" t="s">
        <v>16</v>
      </c>
      <c r="AI26" t="s">
        <v>25</v>
      </c>
      <c r="AJ26" t="s">
        <v>10</v>
      </c>
      <c r="AK26" t="s">
        <v>12</v>
      </c>
      <c r="AL26" t="s">
        <v>10</v>
      </c>
      <c r="AM26" t="s">
        <v>18</v>
      </c>
      <c r="AO26" t="s">
        <v>21</v>
      </c>
      <c r="AP26" t="s">
        <v>21</v>
      </c>
      <c r="AQ26" t="s">
        <v>18</v>
      </c>
      <c r="AR26" t="s">
        <v>1</v>
      </c>
      <c r="AS26" t="s">
        <v>21</v>
      </c>
      <c r="AT26" t="s">
        <v>23</v>
      </c>
      <c r="AU26" t="s">
        <v>19</v>
      </c>
      <c r="AW26" t="s">
        <v>25</v>
      </c>
      <c r="AZ26" t="s">
        <v>5</v>
      </c>
      <c r="BA26" t="s">
        <v>18</v>
      </c>
      <c r="BB26" t="s">
        <v>10</v>
      </c>
      <c r="BC26" t="s">
        <v>23</v>
      </c>
      <c r="BE26" t="s">
        <v>6</v>
      </c>
      <c r="BF26" t="s">
        <v>16</v>
      </c>
      <c r="BH26">
        <f t="shared" si="0"/>
        <v>14</v>
      </c>
      <c r="BI26">
        <f t="shared" si="1"/>
        <v>7</v>
      </c>
      <c r="BK26" t="s">
        <v>88</v>
      </c>
    </row>
    <row r="27" spans="1:65" x14ac:dyDescent="0.25">
      <c r="A27" t="s">
        <v>90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23</v>
      </c>
      <c r="N27" t="s">
        <v>10</v>
      </c>
      <c r="O27" t="s">
        <v>26</v>
      </c>
      <c r="P27" t="s">
        <v>22</v>
      </c>
      <c r="Q27" t="s">
        <v>22</v>
      </c>
      <c r="R27" t="s">
        <v>22</v>
      </c>
      <c r="S27" t="s">
        <v>22</v>
      </c>
      <c r="T27" t="s">
        <v>11</v>
      </c>
      <c r="U27" t="s">
        <v>22</v>
      </c>
      <c r="V27" t="s">
        <v>10</v>
      </c>
      <c r="W27" t="s">
        <v>22</v>
      </c>
      <c r="X27" t="s">
        <v>14</v>
      </c>
      <c r="Y27" t="s">
        <v>10</v>
      </c>
      <c r="Z27" t="s">
        <v>10</v>
      </c>
      <c r="AA27" t="s">
        <v>22</v>
      </c>
      <c r="AB27" t="s">
        <v>22</v>
      </c>
      <c r="AC27" t="s">
        <v>22</v>
      </c>
      <c r="AD27" t="s">
        <v>22</v>
      </c>
      <c r="AE27" t="s">
        <v>22</v>
      </c>
      <c r="AF27" t="s">
        <v>22</v>
      </c>
      <c r="AG27" t="s">
        <v>22</v>
      </c>
      <c r="AH27" t="s">
        <v>22</v>
      </c>
      <c r="AI27" t="s">
        <v>22</v>
      </c>
      <c r="AJ27" t="s">
        <v>22</v>
      </c>
      <c r="AK27" t="s">
        <v>22</v>
      </c>
      <c r="AL27" t="s">
        <v>14</v>
      </c>
      <c r="AM27" t="s">
        <v>22</v>
      </c>
      <c r="AN27" t="s">
        <v>22</v>
      </c>
      <c r="AO27" t="s">
        <v>22</v>
      </c>
      <c r="AP27" t="s">
        <v>22</v>
      </c>
      <c r="AQ27" t="s">
        <v>11</v>
      </c>
      <c r="AS27" t="s">
        <v>22</v>
      </c>
      <c r="AT27" t="s">
        <v>22</v>
      </c>
      <c r="AU27" t="s">
        <v>10</v>
      </c>
      <c r="AV27" t="s">
        <v>22</v>
      </c>
      <c r="AZ27" t="s">
        <v>10</v>
      </c>
      <c r="BA27" t="s">
        <v>15</v>
      </c>
      <c r="BB27" t="s">
        <v>4</v>
      </c>
      <c r="BC27" t="s">
        <v>23</v>
      </c>
      <c r="BE27" t="s">
        <v>14</v>
      </c>
      <c r="BF27" t="s">
        <v>22</v>
      </c>
      <c r="BH27">
        <f t="shared" si="0"/>
        <v>33</v>
      </c>
      <c r="BI27">
        <f t="shared" si="1"/>
        <v>6</v>
      </c>
      <c r="BK27" t="s">
        <v>90</v>
      </c>
    </row>
    <row r="28" spans="1:65" x14ac:dyDescent="0.25">
      <c r="A28" t="s">
        <v>89</v>
      </c>
      <c r="C28" t="s">
        <v>23</v>
      </c>
      <c r="D28" t="s">
        <v>23</v>
      </c>
      <c r="G28" t="s">
        <v>23</v>
      </c>
      <c r="I28" t="s">
        <v>23</v>
      </c>
      <c r="K28" t="s">
        <v>23</v>
      </c>
      <c r="L28" t="s">
        <v>4</v>
      </c>
      <c r="N28" t="s">
        <v>18</v>
      </c>
      <c r="O28" t="s">
        <v>18</v>
      </c>
      <c r="P28" t="s">
        <v>23</v>
      </c>
      <c r="Q28" t="s">
        <v>23</v>
      </c>
      <c r="R28" t="s">
        <v>10</v>
      </c>
      <c r="S28" t="s">
        <v>25</v>
      </c>
      <c r="T28" t="s">
        <v>2</v>
      </c>
      <c r="U28" t="s">
        <v>2</v>
      </c>
      <c r="V28" t="s">
        <v>17</v>
      </c>
      <c r="W28" t="s">
        <v>25</v>
      </c>
      <c r="X28" t="s">
        <v>21</v>
      </c>
      <c r="Y28" t="s">
        <v>17</v>
      </c>
      <c r="Z28" t="s">
        <v>6</v>
      </c>
      <c r="AA28" t="s">
        <v>23</v>
      </c>
      <c r="AB28" t="s">
        <v>23</v>
      </c>
      <c r="AC28" t="s">
        <v>23</v>
      </c>
      <c r="AD28" t="s">
        <v>2</v>
      </c>
      <c r="AE28" t="s">
        <v>10</v>
      </c>
      <c r="AF28" t="s">
        <v>23</v>
      </c>
      <c r="AH28" t="s">
        <v>6</v>
      </c>
      <c r="AI28" t="s">
        <v>23</v>
      </c>
      <c r="AJ28" t="s">
        <v>18</v>
      </c>
      <c r="AK28" t="s">
        <v>2</v>
      </c>
      <c r="AL28" t="s">
        <v>15</v>
      </c>
      <c r="AM28" t="s">
        <v>23</v>
      </c>
      <c r="AN28" t="s">
        <v>4</v>
      </c>
      <c r="AP28" t="s">
        <v>23</v>
      </c>
      <c r="AQ28" t="s">
        <v>23</v>
      </c>
      <c r="AR28" t="s">
        <v>9</v>
      </c>
      <c r="AS28" t="s">
        <v>23</v>
      </c>
      <c r="AT28" t="s">
        <v>6</v>
      </c>
      <c r="AU28" t="s">
        <v>21</v>
      </c>
      <c r="AZ28" t="s">
        <v>2</v>
      </c>
      <c r="BA28" t="s">
        <v>21</v>
      </c>
      <c r="BB28" t="s">
        <v>21</v>
      </c>
      <c r="BC28" t="s">
        <v>2</v>
      </c>
      <c r="BE28" t="s">
        <v>1</v>
      </c>
      <c r="BF28" t="s">
        <v>2</v>
      </c>
      <c r="BH28">
        <f t="shared" si="0"/>
        <v>15</v>
      </c>
      <c r="BI28">
        <f t="shared" si="1"/>
        <v>12</v>
      </c>
      <c r="BK28" t="s">
        <v>89</v>
      </c>
    </row>
    <row r="30" spans="1:65" x14ac:dyDescent="0.25">
      <c r="A30" t="s">
        <v>92</v>
      </c>
      <c r="B30">
        <f>COUNTIF(A4:A28,"S")</f>
        <v>12</v>
      </c>
      <c r="C30" t="s">
        <v>84</v>
      </c>
      <c r="D30">
        <f>COUNTBLANK(D4:D28)</f>
        <v>1</v>
      </c>
      <c r="E30">
        <f t="shared" ref="E30:BF30" si="2">COUNTBLANK(E4:E28)</f>
        <v>2</v>
      </c>
      <c r="F30">
        <f t="shared" si="2"/>
        <v>8</v>
      </c>
      <c r="G30">
        <f t="shared" si="2"/>
        <v>9</v>
      </c>
      <c r="H30">
        <f t="shared" si="2"/>
        <v>8</v>
      </c>
      <c r="I30">
        <f t="shared" si="2"/>
        <v>0</v>
      </c>
      <c r="J30">
        <f t="shared" si="2"/>
        <v>3</v>
      </c>
      <c r="K30">
        <f t="shared" si="2"/>
        <v>0</v>
      </c>
      <c r="L30">
        <f t="shared" si="2"/>
        <v>7</v>
      </c>
      <c r="M30">
        <f t="shared" si="2"/>
        <v>9</v>
      </c>
      <c r="N30">
        <f t="shared" si="2"/>
        <v>0</v>
      </c>
      <c r="O30">
        <f t="shared" si="2"/>
        <v>0</v>
      </c>
      <c r="P30">
        <f t="shared" si="2"/>
        <v>0</v>
      </c>
      <c r="Q30">
        <f t="shared" si="2"/>
        <v>0</v>
      </c>
      <c r="R30">
        <f t="shared" si="2"/>
        <v>0</v>
      </c>
      <c r="S30">
        <f t="shared" si="2"/>
        <v>0</v>
      </c>
      <c r="T30">
        <f t="shared" si="2"/>
        <v>0</v>
      </c>
      <c r="U30">
        <f t="shared" si="2"/>
        <v>2</v>
      </c>
      <c r="V30">
        <f t="shared" si="2"/>
        <v>3</v>
      </c>
      <c r="W30">
        <f t="shared" si="2"/>
        <v>4</v>
      </c>
      <c r="X30">
        <f t="shared" si="2"/>
        <v>0</v>
      </c>
      <c r="Y30">
        <f t="shared" si="2"/>
        <v>0</v>
      </c>
      <c r="Z30">
        <f t="shared" si="2"/>
        <v>2</v>
      </c>
      <c r="AA30">
        <f t="shared" si="2"/>
        <v>0</v>
      </c>
      <c r="AB30">
        <f t="shared" si="2"/>
        <v>0</v>
      </c>
      <c r="AC30">
        <f t="shared" si="2"/>
        <v>4</v>
      </c>
      <c r="AD30">
        <f t="shared" si="2"/>
        <v>0</v>
      </c>
      <c r="AE30">
        <f t="shared" si="2"/>
        <v>1</v>
      </c>
      <c r="AF30">
        <f t="shared" si="2"/>
        <v>0</v>
      </c>
      <c r="AG30">
        <f t="shared" si="2"/>
        <v>4</v>
      </c>
      <c r="AH30">
        <f t="shared" si="2"/>
        <v>0</v>
      </c>
      <c r="AI30">
        <f t="shared" si="2"/>
        <v>0</v>
      </c>
      <c r="AJ30">
        <f t="shared" si="2"/>
        <v>6</v>
      </c>
      <c r="AK30">
        <f t="shared" si="2"/>
        <v>0</v>
      </c>
      <c r="AL30">
        <f t="shared" si="2"/>
        <v>0</v>
      </c>
      <c r="AM30">
        <f t="shared" si="2"/>
        <v>0</v>
      </c>
      <c r="AN30">
        <f t="shared" si="2"/>
        <v>3</v>
      </c>
      <c r="AO30">
        <f t="shared" si="2"/>
        <v>10</v>
      </c>
      <c r="AP30">
        <f t="shared" si="2"/>
        <v>0</v>
      </c>
      <c r="AQ30">
        <f t="shared" si="2"/>
        <v>1</v>
      </c>
      <c r="AR30">
        <f t="shared" si="2"/>
        <v>7</v>
      </c>
      <c r="AS30">
        <f t="shared" si="2"/>
        <v>0</v>
      </c>
      <c r="AT30">
        <f t="shared" si="2"/>
        <v>0</v>
      </c>
      <c r="AU30">
        <f t="shared" si="2"/>
        <v>0</v>
      </c>
      <c r="AV30">
        <f t="shared" si="2"/>
        <v>5</v>
      </c>
      <c r="AW30">
        <f t="shared" si="2"/>
        <v>3</v>
      </c>
      <c r="AX30">
        <f t="shared" si="2"/>
        <v>10</v>
      </c>
      <c r="AY30">
        <f t="shared" si="2"/>
        <v>12</v>
      </c>
      <c r="AZ30">
        <f t="shared" si="2"/>
        <v>0</v>
      </c>
      <c r="BA30">
        <f t="shared" si="2"/>
        <v>1</v>
      </c>
      <c r="BB30">
        <f t="shared" si="2"/>
        <v>0</v>
      </c>
      <c r="BC30">
        <f t="shared" si="2"/>
        <v>3</v>
      </c>
      <c r="BD30">
        <f t="shared" si="2"/>
        <v>14</v>
      </c>
      <c r="BE30">
        <f t="shared" si="2"/>
        <v>0</v>
      </c>
      <c r="BF30">
        <f t="shared" si="2"/>
        <v>11</v>
      </c>
      <c r="BG30" t="s">
        <v>97</v>
      </c>
      <c r="BH30">
        <f>SUMIF(BK4:BK28,"S",BH4:BH28)</f>
        <v>307</v>
      </c>
      <c r="BK30" t="s">
        <v>92</v>
      </c>
      <c r="BL30">
        <f>COUNTIF(BK4:BK28,"S")</f>
        <v>12</v>
      </c>
    </row>
    <row r="31" spans="1:65" x14ac:dyDescent="0.25">
      <c r="A31" t="s">
        <v>93</v>
      </c>
      <c r="B31">
        <f>COUNTIF(A4:A28,"V")</f>
        <v>4</v>
      </c>
      <c r="BG31" t="s">
        <v>99</v>
      </c>
      <c r="BH31">
        <f>SUMIF(BK4:BK28,"V",BH4:BH28)</f>
        <v>139</v>
      </c>
      <c r="BK31" t="s">
        <v>93</v>
      </c>
      <c r="BL31">
        <f>COUNTIF(BK4:BK28,"V")</f>
        <v>4</v>
      </c>
    </row>
    <row r="32" spans="1:65" x14ac:dyDescent="0.25">
      <c r="A32" t="s">
        <v>94</v>
      </c>
      <c r="B32">
        <f>COUNTIF(A4:A28,"A")</f>
        <v>8</v>
      </c>
      <c r="BG32" t="s">
        <v>100</v>
      </c>
      <c r="BH32">
        <f>SUMIF(BK4:BK28,"A",BH4:BH28)</f>
        <v>157</v>
      </c>
      <c r="BK32" t="s">
        <v>94</v>
      </c>
      <c r="BL32">
        <f>COUNTIF(BK4:BK28,"A")</f>
        <v>8</v>
      </c>
    </row>
    <row r="33" spans="1:64" x14ac:dyDescent="0.25">
      <c r="A33" t="s">
        <v>95</v>
      </c>
      <c r="B33">
        <v>1</v>
      </c>
      <c r="BG33" t="s">
        <v>98</v>
      </c>
      <c r="BH33">
        <f>SUMIF(BK4:BK28,"O",BH4:BH28)</f>
        <v>18</v>
      </c>
      <c r="BK33" t="s">
        <v>95</v>
      </c>
      <c r="BL33">
        <v>1</v>
      </c>
    </row>
    <row r="34" spans="1:64" x14ac:dyDescent="0.25">
      <c r="BG34" t="s">
        <v>101</v>
      </c>
      <c r="BH34">
        <f>SUM(BH4:BH28)</f>
        <v>621</v>
      </c>
    </row>
    <row r="35" spans="1:64" x14ac:dyDescent="0.25">
      <c r="BG35" t="s">
        <v>102</v>
      </c>
      <c r="BH35">
        <f>SUM(BH30:BH33)</f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PLOMTEUX</dc:creator>
  <cp:lastModifiedBy>PLOMTEUX</cp:lastModifiedBy>
  <dcterms:created xsi:type="dcterms:W3CDTF">2021-05-26T19:14:28Z</dcterms:created>
  <dcterms:modified xsi:type="dcterms:W3CDTF">2021-05-28T08:19:34Z</dcterms:modified>
</cp:coreProperties>
</file>